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 Catellanos\Downloads\Tabulados versión final 17.10..2024\"/>
    </mc:Choice>
  </mc:AlternateContent>
  <xr:revisionPtr revIDLastSave="0" documentId="13_ncr:1_{FFB93589-79E0-4464-9863-FB7E0FE4F11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Título" sheetId="6" r:id="rId1"/>
    <sheet name="Cuadro01" sheetId="1" r:id="rId2"/>
    <sheet name="Cuadro02" sheetId="5" r:id="rId3"/>
    <sheet name="Cuadro03" sheetId="4" r:id="rId4"/>
    <sheet name="Cuadro04" sheetId="2" r:id="rId5"/>
  </sheets>
  <definedNames>
    <definedName name="_xlnm.Print_Area" localSheetId="0">Título!$A$1:$I$6</definedName>
  </definedNames>
  <calcPr calcId="191029"/>
</workbook>
</file>

<file path=xl/calcChain.xml><?xml version="1.0" encoding="utf-8"?>
<calcChain xmlns="http://schemas.openxmlformats.org/spreadsheetml/2006/main">
  <c r="C6" i="2" l="1"/>
  <c r="E6" i="2"/>
  <c r="S8" i="4"/>
  <c r="S5" i="4"/>
  <c r="D6" i="2" l="1"/>
  <c r="I17" i="1"/>
  <c r="U18" i="1"/>
  <c r="I20" i="1"/>
  <c r="U20" i="1"/>
  <c r="W5" i="1"/>
  <c r="S25" i="1"/>
  <c r="O17" i="1"/>
  <c r="M18" i="1"/>
  <c r="E19" i="1"/>
  <c r="U33" i="1" l="1"/>
  <c r="S32" i="1"/>
  <c r="Q21" i="1"/>
  <c r="U16" i="1"/>
  <c r="Q16" i="1"/>
  <c r="S29" i="1"/>
  <c r="G32" i="1"/>
  <c r="I16" i="1"/>
  <c r="W18" i="1"/>
  <c r="I32" i="1"/>
  <c r="E32" i="1"/>
  <c r="E28" i="1"/>
  <c r="G24" i="1"/>
  <c r="D30" i="2"/>
  <c r="U21" i="1"/>
  <c r="S19" i="1"/>
  <c r="S33" i="1"/>
  <c r="S21" i="1"/>
  <c r="C19" i="1"/>
  <c r="K33" i="1"/>
  <c r="O33" i="1"/>
  <c r="D13" i="2"/>
  <c r="K25" i="1"/>
  <c r="E17" i="1"/>
  <c r="U24" i="1"/>
  <c r="S16" i="1"/>
  <c r="U19" i="1"/>
  <c r="S28" i="1"/>
  <c r="O18" i="1"/>
  <c r="Q25" i="1"/>
  <c r="K20" i="1"/>
  <c r="W16" i="1"/>
  <c r="W24" i="1"/>
  <c r="W25" i="1"/>
  <c r="G29" i="1"/>
  <c r="O21" i="1"/>
  <c r="C20" i="1"/>
  <c r="K18" i="1"/>
  <c r="U25" i="1"/>
  <c r="E33" i="1"/>
  <c r="Q18" i="1"/>
  <c r="E29" i="1"/>
  <c r="M21" i="1"/>
  <c r="S18" i="1"/>
  <c r="G18" i="1"/>
  <c r="D19" i="2"/>
  <c r="G20" i="1"/>
  <c r="I33" i="1"/>
  <c r="G33" i="1"/>
  <c r="I21" i="1"/>
  <c r="M16" i="1"/>
  <c r="U32" i="1"/>
  <c r="W17" i="1"/>
  <c r="Q32" i="1"/>
  <c r="W20" i="1"/>
  <c r="S17" i="1"/>
  <c r="I19" i="1"/>
  <c r="C16" i="1"/>
  <c r="E25" i="1"/>
  <c r="O32" i="1"/>
  <c r="D31" i="2"/>
  <c r="G19" i="1"/>
  <c r="Q17" i="1"/>
  <c r="C25" i="1"/>
  <c r="E26" i="2"/>
  <c r="E22" i="2"/>
  <c r="E20" i="1"/>
  <c r="E18" i="1"/>
  <c r="C18" i="1"/>
  <c r="G21" i="1"/>
  <c r="M25" i="1"/>
  <c r="E21" i="1"/>
  <c r="Q28" i="1"/>
  <c r="G16" i="1"/>
  <c r="M19" i="1"/>
  <c r="I25" i="1"/>
  <c r="E41" i="2"/>
  <c r="O28" i="1"/>
  <c r="E16" i="1"/>
  <c r="W33" i="1"/>
  <c r="K32" i="1"/>
  <c r="D18" i="2"/>
  <c r="I28" i="1"/>
  <c r="S20" i="1"/>
  <c r="C32" i="1"/>
  <c r="C17" i="1"/>
  <c r="I29" i="1"/>
  <c r="Q19" i="1"/>
  <c r="O19" i="1"/>
  <c r="D33" i="2"/>
  <c r="E24" i="1"/>
  <c r="W21" i="1"/>
  <c r="U17" i="1"/>
  <c r="S5" i="5"/>
  <c r="G28" i="1"/>
  <c r="Q20" i="1"/>
  <c r="I24" i="1"/>
  <c r="U29" i="1"/>
  <c r="O20" i="1"/>
  <c r="K24" i="1"/>
  <c r="D40" i="2"/>
  <c r="E18" i="2"/>
  <c r="M20" i="1"/>
  <c r="E13" i="2"/>
  <c r="D17" i="2"/>
  <c r="Q33" i="1"/>
  <c r="M32" i="1"/>
  <c r="D21" i="2"/>
  <c r="D34" i="2"/>
  <c r="D12" i="2"/>
  <c r="D39" i="2"/>
  <c r="Q29" i="1"/>
  <c r="K16" i="1"/>
  <c r="E39" i="2"/>
  <c r="M33" i="1"/>
  <c r="D41" i="2"/>
  <c r="K21" i="1"/>
  <c r="D32" i="2"/>
  <c r="O16" i="1"/>
  <c r="C29" i="1"/>
  <c r="W19" i="1"/>
  <c r="C28" i="1"/>
  <c r="C21" i="1"/>
  <c r="M17" i="1"/>
  <c r="O25" i="1"/>
  <c r="K29" i="1"/>
  <c r="K17" i="1"/>
  <c r="E31" i="2"/>
  <c r="G17" i="1"/>
  <c r="E20" i="2"/>
  <c r="U28" i="1"/>
  <c r="C33" i="1"/>
  <c r="D22" i="2"/>
  <c r="I18" i="1"/>
  <c r="G25" i="1"/>
  <c r="E33" i="2"/>
  <c r="D38" i="2"/>
  <c r="W32" i="1"/>
  <c r="D26" i="2"/>
  <c r="D20" i="2"/>
  <c r="K5" i="4"/>
  <c r="K19" i="1"/>
  <c r="E40" i="2"/>
  <c r="E38" i="2"/>
  <c r="E34" i="2"/>
  <c r="E32" i="2"/>
  <c r="E30" i="2"/>
  <c r="E21" i="2"/>
  <c r="E19" i="2"/>
  <c r="E17" i="2"/>
  <c r="E12" i="2"/>
  <c r="O29" i="1"/>
  <c r="M28" i="1"/>
  <c r="M29" i="1"/>
  <c r="K28" i="1"/>
  <c r="C24" i="1"/>
  <c r="S24" i="1"/>
  <c r="Q24" i="1"/>
  <c r="W28" i="1"/>
  <c r="O24" i="1"/>
  <c r="W29" i="1"/>
  <c r="M24" i="1"/>
  <c r="G5" i="4"/>
  <c r="E5" i="4"/>
  <c r="I5" i="4"/>
  <c r="W30" i="1"/>
  <c r="W31" i="1"/>
  <c r="U5" i="5"/>
  <c r="O5" i="5"/>
  <c r="M5" i="5"/>
  <c r="K5" i="5"/>
  <c r="O5" i="4"/>
  <c r="E5" i="5"/>
  <c r="Q5" i="4"/>
  <c r="Q5" i="5"/>
  <c r="M5" i="4"/>
  <c r="W8" i="1"/>
  <c r="W9" i="1"/>
  <c r="W12" i="1"/>
  <c r="W10" i="1"/>
  <c r="W15" i="1"/>
  <c r="W11" i="1"/>
  <c r="G5" i="5"/>
  <c r="I5" i="5"/>
  <c r="C8" i="5"/>
  <c r="U8" i="5"/>
  <c r="K8" i="5"/>
  <c r="G8" i="5"/>
  <c r="E8" i="5"/>
  <c r="Q8" i="5"/>
  <c r="O8" i="5"/>
  <c r="I8" i="5"/>
  <c r="M8" i="5"/>
  <c r="A42" i="2"/>
  <c r="C5" i="4" l="1"/>
  <c r="C5" i="5"/>
  <c r="C8" i="4"/>
  <c r="M8" i="4"/>
  <c r="E8" i="4"/>
  <c r="O8" i="4"/>
  <c r="K8" i="4"/>
  <c r="G8" i="4"/>
  <c r="Q8" i="4"/>
  <c r="I8" i="4"/>
  <c r="S8" i="5"/>
  <c r="A34" i="5"/>
  <c r="A34" i="4" s="1"/>
  <c r="M5" i="1" l="1"/>
  <c r="S12" i="1"/>
  <c r="O10" i="1"/>
  <c r="S31" i="1"/>
  <c r="K8" i="1"/>
  <c r="K30" i="1"/>
  <c r="K15" i="1"/>
  <c r="K10" i="1"/>
  <c r="K31" i="1"/>
  <c r="O30" i="1"/>
  <c r="Q30" i="1"/>
  <c r="S15" i="1"/>
  <c r="O11" i="1"/>
  <c r="K9" i="1"/>
  <c r="I31" i="1"/>
  <c r="G12" i="1"/>
  <c r="S10" i="1"/>
  <c r="O8" i="1"/>
  <c r="G31" i="1"/>
  <c r="O15" i="1"/>
  <c r="K11" i="1"/>
  <c r="G9" i="1"/>
  <c r="I30" i="1"/>
  <c r="G11" i="1"/>
  <c r="S9" i="1"/>
  <c r="Q31" i="1"/>
  <c r="G30" i="1"/>
  <c r="O12" i="1"/>
  <c r="G8" i="1"/>
  <c r="G15" i="1"/>
  <c r="S11" i="1"/>
  <c r="O9" i="1"/>
  <c r="O31" i="1"/>
  <c r="E5" i="1"/>
  <c r="U5" i="1"/>
  <c r="S30" i="1"/>
  <c r="K12" i="1"/>
  <c r="G10" i="1"/>
  <c r="S8" i="1"/>
  <c r="C12" i="1"/>
  <c r="C11" i="1"/>
  <c r="C10" i="1"/>
  <c r="C9" i="1"/>
  <c r="C8" i="1"/>
  <c r="K5" i="1"/>
  <c r="S5" i="1"/>
  <c r="E29" i="2"/>
  <c r="D29" i="2"/>
  <c r="D10" i="2"/>
  <c r="E10" i="2"/>
  <c r="Q15" i="1"/>
  <c r="I15" i="1"/>
  <c r="Q12" i="1"/>
  <c r="I12" i="1"/>
  <c r="Q11" i="1"/>
  <c r="I11" i="1"/>
  <c r="Q10" i="1"/>
  <c r="I10" i="1"/>
  <c r="Q9" i="1"/>
  <c r="I9" i="1"/>
  <c r="Q8" i="1"/>
  <c r="I8" i="1"/>
  <c r="C31" i="1"/>
  <c r="C30" i="1"/>
  <c r="G5" i="1"/>
  <c r="O5" i="1"/>
  <c r="C15" i="1"/>
  <c r="E37" i="2"/>
  <c r="D37" i="2"/>
  <c r="D9" i="2"/>
  <c r="E9" i="2"/>
  <c r="U31" i="1"/>
  <c r="E31" i="1"/>
  <c r="M30" i="1"/>
  <c r="U15" i="1"/>
  <c r="M15" i="1"/>
  <c r="E15" i="1"/>
  <c r="U12" i="1"/>
  <c r="M12" i="1"/>
  <c r="E12" i="1"/>
  <c r="U11" i="1"/>
  <c r="M11" i="1"/>
  <c r="E11" i="1"/>
  <c r="U10" i="1"/>
  <c r="M10" i="1"/>
  <c r="E10" i="1"/>
  <c r="U9" i="1"/>
  <c r="M9" i="1"/>
  <c r="E9" i="1"/>
  <c r="U8" i="1"/>
  <c r="M8" i="1"/>
  <c r="E8" i="1"/>
  <c r="M31" i="1"/>
  <c r="U30" i="1"/>
  <c r="E30" i="1"/>
  <c r="I5" i="1"/>
  <c r="Q5" i="1"/>
  <c r="D25" i="2"/>
  <c r="E25" i="2"/>
  <c r="E16" i="2"/>
  <c r="D16" i="2"/>
  <c r="D11" i="2"/>
  <c r="E11" i="2"/>
  <c r="C5" i="1" l="1"/>
</calcChain>
</file>

<file path=xl/sharedStrings.xml><?xml version="1.0" encoding="utf-8"?>
<sst xmlns="http://schemas.openxmlformats.org/spreadsheetml/2006/main" count="233" uniqueCount="84">
  <si>
    <t>Categorias</t>
  </si>
  <si>
    <t>Total</t>
  </si>
  <si>
    <t>Dominio</t>
  </si>
  <si>
    <t>No</t>
  </si>
  <si>
    <t>% /1</t>
  </si>
  <si>
    <t>Pozo malacate</t>
  </si>
  <si>
    <t>Pozo con bomba</t>
  </si>
  <si>
    <t>Rio,riachuelo,manantial</t>
  </si>
  <si>
    <t>Carro cisterna</t>
  </si>
  <si>
    <t>Pick-up con dron o barril</t>
  </si>
  <si>
    <t>Otro</t>
  </si>
  <si>
    <t>Inodoro conectado a alcantarilla</t>
  </si>
  <si>
    <t>Inodoro con desague a rio, laguna o mar</t>
  </si>
  <si>
    <t>Letrina con cierre hidraulico</t>
  </si>
  <si>
    <t>Letrina con pozo negro</t>
  </si>
  <si>
    <t>Servicio privado colectivo</t>
  </si>
  <si>
    <t>Planta propia</t>
  </si>
  <si>
    <t>Vela</t>
  </si>
  <si>
    <t>Ocote</t>
  </si>
  <si>
    <t>/1 Porcentaje por columnas</t>
  </si>
  <si>
    <t>/2 Porcentaje  por filas</t>
  </si>
  <si>
    <t>Total Hogares</t>
  </si>
  <si>
    <t>Hogares con Hacinamiento</t>
  </si>
  <si>
    <t>No.</t>
  </si>
  <si>
    <t>%/1</t>
  </si>
  <si>
    <t>%/2</t>
  </si>
  <si>
    <t>Personas por Hogar</t>
  </si>
  <si>
    <t>Piezas</t>
  </si>
  <si>
    <t>Piezas para Dormir</t>
  </si>
  <si>
    <t>Personas por Habitacion</t>
  </si>
  <si>
    <t>No Tiene</t>
  </si>
  <si>
    <t>*Hacinamiento &gt; 3 personas por pieza</t>
  </si>
  <si>
    <t>Hogares con Hacinamiento*</t>
  </si>
  <si>
    <t>Del vecino / otra vivienda</t>
  </si>
  <si>
    <t>1/ Porcentaje por columnas</t>
  </si>
  <si>
    <t>2/ Porcentaje  por filas</t>
  </si>
  <si>
    <t>Total Nacional</t>
  </si>
  <si>
    <t>Total Nacional/2</t>
  </si>
  <si>
    <t>Urbano</t>
  </si>
  <si>
    <t>Distrito Central</t>
  </si>
  <si>
    <t>San Pedro Sula</t>
  </si>
  <si>
    <t>Resto Urbano</t>
  </si>
  <si>
    <t>Rural</t>
  </si>
  <si>
    <t>Sin Nivel</t>
  </si>
  <si>
    <t>Superior</t>
  </si>
  <si>
    <t>Hombre</t>
  </si>
  <si>
    <t>Mujer</t>
  </si>
  <si>
    <t>Quintil del Hogar</t>
  </si>
  <si>
    <t>Quintil 1</t>
  </si>
  <si>
    <t>Quintil 2</t>
  </si>
  <si>
    <t>Quintil 3</t>
  </si>
  <si>
    <t>Quintil 4</t>
  </si>
  <si>
    <t>Quintil 5</t>
  </si>
  <si>
    <t>No Declaran Ingresos</t>
  </si>
  <si>
    <t>De Menos de 25 Años</t>
  </si>
  <si>
    <t>De 26 - 30 Años</t>
  </si>
  <si>
    <t>De 31 - 40 Años</t>
  </si>
  <si>
    <t>De 41 - 50 Años</t>
  </si>
  <si>
    <t>De 50 y mas Años</t>
  </si>
  <si>
    <t>Sexo del Jefe</t>
  </si>
  <si>
    <t xml:space="preserve">Cuadro No. 4. Total hogares y hogares con hacinamiento segun dominio, nivel educativo del jefe, sexo del jefe, quintil de ingreso y  edad del jefe </t>
  </si>
  <si>
    <t>Edad del jefe del hogar</t>
  </si>
  <si>
    <t>Cuadro No. 1. Principal fuente de obtención de agua en las viviendas según dominio, nivel educativo del jefe, sexo del jefe y quintil de ingreso del hogar.</t>
  </si>
  <si>
    <t xml:space="preserve">Cuadro No. 2.  Principal medio de eliminación de excretas en las viviendas según dominio, nivel educativo del jefe, sexo del jefe y quintil de ingreso del hogar.                                 </t>
  </si>
  <si>
    <t>Cuadro No. 3.  Principal fuente de alumbrado en las viviendas según dominio, nivel educativo del jefe, sexo del jefe y quintil de ingreso del hogar.</t>
  </si>
  <si>
    <t>Otro tipo</t>
  </si>
  <si>
    <t>Llave publica o comunitaria</t>
  </si>
  <si>
    <t>Fuente: Instituto Nacional de Estadística (INE).  LXXXI Encuesta Permanente de Hogares de Propósitos Múltiples, Junio 2024.</t>
  </si>
  <si>
    <t>Servicio público por tubería</t>
  </si>
  <si>
    <t>Servicio privado por tubería</t>
  </si>
  <si>
    <t>Letrina con pozo séptico</t>
  </si>
  <si>
    <t>Letrina con descarga a río, laguna o mar</t>
  </si>
  <si>
    <t>Inodoro conectado a pozo séptico</t>
  </si>
  <si>
    <t>Básica (1-3)</t>
  </si>
  <si>
    <t>Básica (4-6)</t>
  </si>
  <si>
    <t>Básica (7-9)</t>
  </si>
  <si>
    <t>Media</t>
  </si>
  <si>
    <t>No Sabe/No Responde</t>
  </si>
  <si>
    <t>Nivel Educativo del Jefe /3</t>
  </si>
  <si>
    <t>/3 Nivel Educativo: La suma de básica (1-3), básica (4-6) y básica (7-9) es equivalente a Nivel Educativo Primaria.</t>
  </si>
  <si>
    <t xml:space="preserve">     /3 Nivel Educativo: La suma de básica (1-3), básica (4-6) y básica (7-9) es equivalente a Nivel Educativo Primaria.</t>
  </si>
  <si>
    <t>Servicio público</t>
  </si>
  <si>
    <t>Energía solar</t>
  </si>
  <si>
    <t>Candil o lámpara de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</si>
</sst>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indent="1"/>
    </xf>
    <xf numFmtId="4" fontId="3" fillId="0" borderId="0" xfId="0" applyNumberFormat="1" applyFont="1"/>
    <xf numFmtId="4" fontId="6" fillId="0" borderId="0" xfId="0" applyNumberFormat="1" applyFont="1"/>
    <xf numFmtId="4" fontId="6" fillId="0" borderId="1" xfId="0" applyNumberFormat="1" applyFont="1" applyBorder="1" applyAlignment="1">
      <alignment horizontal="center"/>
    </xf>
    <xf numFmtId="166" fontId="6" fillId="0" borderId="0" xfId="1" applyNumberFormat="1" applyFont="1"/>
    <xf numFmtId="166" fontId="3" fillId="0" borderId="0" xfId="1" applyNumberFormat="1" applyFont="1"/>
    <xf numFmtId="4" fontId="3" fillId="0" borderId="0" xfId="0" applyNumberFormat="1" applyFont="1" applyAlignment="1">
      <alignment horizontal="left" indent="1"/>
    </xf>
    <xf numFmtId="165" fontId="3" fillId="0" borderId="0" xfId="1" applyNumberFormat="1" applyFont="1"/>
    <xf numFmtId="4" fontId="3" fillId="0" borderId="0" xfId="0" applyNumberFormat="1" applyFont="1" applyAlignment="1">
      <alignment horizontal="left" indent="2"/>
    </xf>
    <xf numFmtId="4" fontId="3" fillId="0" borderId="2" xfId="0" applyNumberFormat="1" applyFont="1" applyBorder="1" applyAlignment="1">
      <alignment horizontal="left" indent="1"/>
    </xf>
    <xf numFmtId="166" fontId="3" fillId="0" borderId="2" xfId="1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166" fontId="7" fillId="0" borderId="0" xfId="1" applyNumberFormat="1" applyFont="1"/>
    <xf numFmtId="165" fontId="7" fillId="0" borderId="0" xfId="1" applyNumberFormat="1" applyFont="1"/>
    <xf numFmtId="3" fontId="3" fillId="0" borderId="2" xfId="0" applyNumberFormat="1" applyFont="1" applyBorder="1" applyAlignment="1">
      <alignment horizontal="left" indent="1"/>
    </xf>
    <xf numFmtId="165" fontId="3" fillId="0" borderId="2" xfId="1" applyNumberFormat="1" applyFont="1" applyBorder="1"/>
    <xf numFmtId="165" fontId="0" fillId="0" borderId="0" xfId="0" applyNumberFormat="1"/>
    <xf numFmtId="0" fontId="3" fillId="0" borderId="0" xfId="4"/>
    <xf numFmtId="165" fontId="6" fillId="0" borderId="0" xfId="1" applyNumberFormat="1" applyFont="1"/>
    <xf numFmtId="0" fontId="4" fillId="0" borderId="0" xfId="0" applyFont="1" applyAlignment="1">
      <alignment horizontal="left" indent="1"/>
    </xf>
    <xf numFmtId="3" fontId="6" fillId="0" borderId="0" xfId="0" applyNumberFormat="1" applyFont="1"/>
    <xf numFmtId="3" fontId="6" fillId="0" borderId="0" xfId="0" applyNumberFormat="1" applyFont="1" applyAlignment="1">
      <alignment vertical="top" wrapText="1"/>
    </xf>
    <xf numFmtId="166" fontId="7" fillId="0" borderId="0" xfId="1" applyNumberFormat="1" applyFont="1" applyFill="1"/>
    <xf numFmtId="166" fontId="3" fillId="0" borderId="0" xfId="1" applyNumberFormat="1" applyFont="1" applyBorder="1"/>
    <xf numFmtId="165" fontId="3" fillId="0" borderId="0" xfId="1" applyNumberFormat="1" applyFont="1" applyBorder="1"/>
    <xf numFmtId="165" fontId="3" fillId="0" borderId="0" xfId="0" applyNumberFormat="1" applyFont="1"/>
    <xf numFmtId="166" fontId="3" fillId="0" borderId="0" xfId="1" applyNumberFormat="1" applyFont="1" applyFill="1"/>
    <xf numFmtId="166" fontId="6" fillId="0" borderId="0" xfId="1" applyNumberFormat="1" applyFont="1" applyFill="1"/>
    <xf numFmtId="166" fontId="0" fillId="0" borderId="0" xfId="0" applyNumberFormat="1"/>
    <xf numFmtId="0" fontId="2" fillId="0" borderId="0" xfId="0" applyFont="1"/>
    <xf numFmtId="4" fontId="6" fillId="0" borderId="0" xfId="0" applyNumberFormat="1" applyFont="1" applyAlignment="1">
      <alignment horizont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</cellXfs>
  <cellStyles count="6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vivienda final" xfId="4" xr:uid="{00000000-0005-0000-0000-000004000000}"/>
    <cellStyle name="style1725912932088" xfId="5" xr:uid="{8E623330-68EF-4D4C-BCC5-66902A824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619125</xdr:colOff>
      <xdr:row>5</xdr:row>
      <xdr:rowOff>104775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105525" cy="8191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82296" rIns="82296" bIns="0" anchor="t" upright="1"/>
        <a:lstStyle/>
        <a:p>
          <a:pPr algn="ctr" rtl="0">
            <a:defRPr sz="1000"/>
          </a:pPr>
          <a:r>
            <a:rPr lang="es-ES" sz="4800" b="0" i="0" strike="noStrike">
              <a:solidFill>
                <a:srgbClr val="000000"/>
              </a:solidFill>
              <a:latin typeface="Times New Roman"/>
              <a:cs typeface="Times New Roman"/>
            </a:rPr>
            <a:t>VIVIENDA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>
      <selection activeCell="D19" sqref="D19"/>
    </sheetView>
  </sheetViews>
  <sheetFormatPr baseColWidth="10" defaultColWidth="10.109375" defaultRowHeight="10.199999999999999" x14ac:dyDescent="0.2"/>
  <cols>
    <col min="1" max="16384" width="10.109375" style="24"/>
  </cols>
  <sheetData/>
  <phoneticPr fontId="3" type="noConversion"/>
  <printOptions horizontalCentered="1" verticalCentered="1"/>
  <pageMargins left="0.54" right="0" top="0" bottom="0" header="0" footer="0"/>
  <pageSetup paperSize="9" scale="96" firstPageNumber="8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Y37"/>
  <sheetViews>
    <sheetView zoomScale="130" zoomScaleNormal="130" workbookViewId="0">
      <selection activeCell="G34" sqref="G34"/>
    </sheetView>
  </sheetViews>
  <sheetFormatPr baseColWidth="10" defaultRowHeight="13.2" x14ac:dyDescent="0.25"/>
  <cols>
    <col min="1" max="1" width="19.109375" customWidth="1"/>
    <col min="2" max="2" width="9" bestFit="1" customWidth="1"/>
    <col min="3" max="3" width="6" bestFit="1" customWidth="1"/>
    <col min="4" max="4" width="9" bestFit="1" customWidth="1"/>
    <col min="5" max="5" width="6" bestFit="1" customWidth="1"/>
    <col min="6" max="6" width="9.5546875" customWidth="1"/>
    <col min="7" max="7" width="6" customWidth="1"/>
    <col min="8" max="8" width="9" bestFit="1" customWidth="1"/>
    <col min="9" max="9" width="6" bestFit="1" customWidth="1"/>
    <col min="10" max="10" width="6.88671875" bestFit="1" customWidth="1"/>
    <col min="11" max="11" width="6.109375" bestFit="1" customWidth="1"/>
    <col min="12" max="12" width="6.88671875" bestFit="1" customWidth="1"/>
    <col min="13" max="13" width="6" bestFit="1" customWidth="1"/>
    <col min="14" max="14" width="6.88671875" bestFit="1" customWidth="1"/>
    <col min="15" max="15" width="6.109375" bestFit="1" customWidth="1"/>
    <col min="16" max="16" width="6.88671875" bestFit="1" customWidth="1"/>
    <col min="17" max="17" width="6" bestFit="1" customWidth="1"/>
    <col min="18" max="18" width="6.88671875" bestFit="1" customWidth="1"/>
    <col min="19" max="19" width="6" bestFit="1" customWidth="1"/>
    <col min="20" max="20" width="7.44140625" customWidth="1"/>
    <col min="21" max="21" width="6" bestFit="1" customWidth="1"/>
    <col min="22" max="22" width="6.88671875" bestFit="1" customWidth="1"/>
    <col min="23" max="23" width="5.109375" bestFit="1" customWidth="1"/>
    <col min="24" max="24" width="6.88671875" customWidth="1"/>
    <col min="25" max="25" width="5.109375" bestFit="1" customWidth="1"/>
  </cols>
  <sheetData>
    <row r="1" spans="1:25" x14ac:dyDescent="0.25">
      <c r="A1" s="37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6.25" customHeight="1" x14ac:dyDescent="0.25">
      <c r="A3" s="38" t="s">
        <v>0</v>
      </c>
      <c r="B3" s="40" t="s">
        <v>1</v>
      </c>
      <c r="C3" s="40"/>
      <c r="D3" s="40" t="s">
        <v>68</v>
      </c>
      <c r="E3" s="40">
        <v>0</v>
      </c>
      <c r="F3" s="40" t="s">
        <v>69</v>
      </c>
      <c r="G3" s="40">
        <v>0</v>
      </c>
      <c r="H3" s="40" t="s">
        <v>6</v>
      </c>
      <c r="I3" s="40">
        <v>0</v>
      </c>
      <c r="J3" s="40" t="s">
        <v>5</v>
      </c>
      <c r="K3" s="40">
        <v>0</v>
      </c>
      <c r="L3" s="40" t="s">
        <v>66</v>
      </c>
      <c r="M3" s="40"/>
      <c r="N3" s="40" t="s">
        <v>7</v>
      </c>
      <c r="O3" s="40">
        <v>0</v>
      </c>
      <c r="P3" s="40" t="s">
        <v>8</v>
      </c>
      <c r="Q3" s="40">
        <v>0</v>
      </c>
      <c r="R3" s="40" t="s">
        <v>9</v>
      </c>
      <c r="S3" s="40">
        <v>0</v>
      </c>
      <c r="T3" s="40" t="s">
        <v>33</v>
      </c>
      <c r="U3" s="40">
        <v>0</v>
      </c>
      <c r="V3" s="40" t="s">
        <v>10</v>
      </c>
      <c r="W3" s="40">
        <v>0</v>
      </c>
    </row>
    <row r="4" spans="1:25" x14ac:dyDescent="0.25">
      <c r="A4" s="39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  <c r="V4" s="5" t="s">
        <v>3</v>
      </c>
      <c r="W4" s="5" t="s">
        <v>4</v>
      </c>
    </row>
    <row r="5" spans="1:25" x14ac:dyDescent="0.25">
      <c r="A5" s="4" t="s">
        <v>37</v>
      </c>
      <c r="B5" s="34">
        <v>2600639.9080507956</v>
      </c>
      <c r="C5" s="25">
        <f>+C8+C12</f>
        <v>99.999999999998295</v>
      </c>
      <c r="D5" s="6">
        <v>1177711.0024532988</v>
      </c>
      <c r="E5" s="25">
        <f>+D5/$B5*100</f>
        <v>45.285431435834745</v>
      </c>
      <c r="F5" s="6">
        <v>1040267.7685533385</v>
      </c>
      <c r="G5" s="25">
        <f>+F5/$B5*100</f>
        <v>40.0004539395471</v>
      </c>
      <c r="H5" s="6">
        <v>107027.88858871705</v>
      </c>
      <c r="I5" s="25">
        <f>+H5/$B5*100</f>
        <v>4.1154443664957627</v>
      </c>
      <c r="J5" s="6">
        <v>49493.123968869477</v>
      </c>
      <c r="K5" s="25">
        <f>+J5/$B5*100</f>
        <v>1.9031132997557147</v>
      </c>
      <c r="L5" s="6">
        <v>10684.754925173995</v>
      </c>
      <c r="M5" s="25">
        <f>+L5/$B5*100</f>
        <v>0.41085099448398149</v>
      </c>
      <c r="N5" s="6">
        <v>75034.160281903605</v>
      </c>
      <c r="O5" s="25">
        <f>+N5/$B5*100</f>
        <v>2.8852191358603898</v>
      </c>
      <c r="P5" s="6">
        <v>42547.890190890845</v>
      </c>
      <c r="Q5" s="25">
        <f>+P5/$B5*100</f>
        <v>1.6360546517484187</v>
      </c>
      <c r="R5" s="6">
        <v>18925.089631449227</v>
      </c>
      <c r="S5" s="25">
        <f>+R5/$B5*100</f>
        <v>0.72770896012411668</v>
      </c>
      <c r="T5" s="6">
        <v>42198.633780547418</v>
      </c>
      <c r="U5" s="25">
        <f>+T5/$B5*100</f>
        <v>1.6226250181700739</v>
      </c>
      <c r="V5" s="6">
        <v>36749.595676576231</v>
      </c>
      <c r="W5" s="25">
        <f>+V5/$B5*100</f>
        <v>1.4130981979785275</v>
      </c>
    </row>
    <row r="6" spans="1:25" x14ac:dyDescent="0.25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  <c r="T6" s="7"/>
      <c r="U6" s="3"/>
      <c r="V6" s="7"/>
      <c r="W6" s="3"/>
    </row>
    <row r="7" spans="1:25" x14ac:dyDescent="0.25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  <c r="T7" s="7"/>
      <c r="U7" s="3"/>
      <c r="V7" s="7"/>
      <c r="W7" s="3"/>
    </row>
    <row r="8" spans="1:25" x14ac:dyDescent="0.25">
      <c r="A8" s="8" t="s">
        <v>38</v>
      </c>
      <c r="B8" s="7">
        <v>1515414.5649090537</v>
      </c>
      <c r="C8" s="9">
        <f>+B8/B$5*100</f>
        <v>58.270834044259189</v>
      </c>
      <c r="D8" s="7">
        <v>865715.94053749205</v>
      </c>
      <c r="E8" s="9">
        <f>+D8/D$5*100</f>
        <v>73.508351262246222</v>
      </c>
      <c r="F8" s="7">
        <v>502567.14247856237</v>
      </c>
      <c r="G8" s="9">
        <f>+F8/F$5*100</f>
        <v>48.311324994473651</v>
      </c>
      <c r="H8" s="7">
        <v>43544.461702401131</v>
      </c>
      <c r="I8" s="9">
        <f>+H8/H$5*100</f>
        <v>40.685154380399148</v>
      </c>
      <c r="J8" s="7">
        <v>20420.556363813863</v>
      </c>
      <c r="K8" s="9">
        <f>+J8/J$5*100</f>
        <v>41.259380548817497</v>
      </c>
      <c r="L8" s="7">
        <v>2801.7709614675177</v>
      </c>
      <c r="M8" s="9">
        <f>+L8/L$5*100</f>
        <v>26.222135941240531</v>
      </c>
      <c r="N8" s="7">
        <v>1544.8677663084386</v>
      </c>
      <c r="O8" s="9">
        <f>+N8/N$5*100</f>
        <v>2.0588859267623771</v>
      </c>
      <c r="P8" s="7">
        <v>39913.78096499425</v>
      </c>
      <c r="Q8" s="9">
        <f>+P8/P$5*100</f>
        <v>93.809072050156473</v>
      </c>
      <c r="R8" s="7">
        <v>14237.18259915435</v>
      </c>
      <c r="S8" s="9">
        <f>+R8/R$5*100</f>
        <v>75.229142246678535</v>
      </c>
      <c r="T8" s="7">
        <v>18305.706429662594</v>
      </c>
      <c r="U8" s="9">
        <f>+T8/T$5*100</f>
        <v>43.379855672249498</v>
      </c>
      <c r="V8" s="7">
        <v>6363.155105196025</v>
      </c>
      <c r="W8" s="9">
        <f>+V8/V$5*100</f>
        <v>17.314898267715709</v>
      </c>
    </row>
    <row r="9" spans="1:25" x14ac:dyDescent="0.25">
      <c r="A9" s="10" t="s">
        <v>39</v>
      </c>
      <c r="B9" s="7">
        <v>319878.20980263699</v>
      </c>
      <c r="C9" s="9">
        <f t="shared" ref="C9:E12" si="0">+B9/B$5*100</f>
        <v>12.299980816736323</v>
      </c>
      <c r="D9" s="7">
        <v>279561.76262244221</v>
      </c>
      <c r="E9" s="9">
        <f t="shared" si="0"/>
        <v>23.737721906315297</v>
      </c>
      <c r="F9" s="7">
        <v>9818.0744694607238</v>
      </c>
      <c r="G9" s="9">
        <f>+F9/F$5*100</f>
        <v>0.94380262142643845</v>
      </c>
      <c r="H9" s="7">
        <v>0</v>
      </c>
      <c r="I9" s="9">
        <f>+H9/H$5*100</f>
        <v>0</v>
      </c>
      <c r="J9" s="7">
        <v>0</v>
      </c>
      <c r="K9" s="9">
        <f>+J9/J$5*100</f>
        <v>0</v>
      </c>
      <c r="L9" s="7">
        <v>0</v>
      </c>
      <c r="M9" s="9">
        <f>+L9/L$5*100</f>
        <v>0</v>
      </c>
      <c r="N9" s="7">
        <v>0</v>
      </c>
      <c r="O9" s="9">
        <f>+N9/N$5*100</f>
        <v>0</v>
      </c>
      <c r="P9" s="7">
        <v>17252.519869779622</v>
      </c>
      <c r="Q9" s="9">
        <f>+P9/P$5*100</f>
        <v>40.548473243623363</v>
      </c>
      <c r="R9" s="7">
        <v>7012.6909762319538</v>
      </c>
      <c r="S9" s="9">
        <f>+R9/R$5*100</f>
        <v>37.054994786278023</v>
      </c>
      <c r="T9" s="7">
        <v>3530.6577880481736</v>
      </c>
      <c r="U9" s="9">
        <f>+T9/T$5*100</f>
        <v>8.3667585221105529</v>
      </c>
      <c r="V9" s="7">
        <v>2702.5040766735801</v>
      </c>
      <c r="W9" s="9">
        <f>+V9/V$5*100</f>
        <v>7.3538334964488472</v>
      </c>
    </row>
    <row r="10" spans="1:25" x14ac:dyDescent="0.25">
      <c r="A10" s="10" t="s">
        <v>40</v>
      </c>
      <c r="B10" s="7">
        <v>185224.60265732461</v>
      </c>
      <c r="C10" s="9">
        <f t="shared" si="0"/>
        <v>7.1222702567904612</v>
      </c>
      <c r="D10" s="33">
        <v>0</v>
      </c>
      <c r="E10" s="9">
        <f t="shared" si="0"/>
        <v>0</v>
      </c>
      <c r="F10" s="7">
        <v>178204.6747940561</v>
      </c>
      <c r="G10" s="9">
        <f>+F10/F$5*100</f>
        <v>17.130654258554863</v>
      </c>
      <c r="H10" s="7">
        <v>4820.9143157385788</v>
      </c>
      <c r="I10" s="9">
        <f>+H10/H$5*100</f>
        <v>4.504353378645277</v>
      </c>
      <c r="J10" s="7">
        <v>0</v>
      </c>
      <c r="K10" s="9">
        <f>+J10/J$5*100</f>
        <v>0</v>
      </c>
      <c r="L10" s="7">
        <v>0</v>
      </c>
      <c r="M10" s="9">
        <f>+L10/L$5*100</f>
        <v>0</v>
      </c>
      <c r="N10" s="7">
        <v>0</v>
      </c>
      <c r="O10" s="9">
        <f>+N10/N$5*100</f>
        <v>0</v>
      </c>
      <c r="P10" s="7">
        <v>0</v>
      </c>
      <c r="Q10" s="9">
        <f>+P10/P$5*100</f>
        <v>0</v>
      </c>
      <c r="R10" s="7">
        <v>0</v>
      </c>
      <c r="S10" s="9">
        <f>+R10/R$5*100</f>
        <v>0</v>
      </c>
      <c r="T10" s="7">
        <v>507.46466481458725</v>
      </c>
      <c r="U10" s="9">
        <f>+T10/T$5*100</f>
        <v>1.202561835185566</v>
      </c>
      <c r="V10" s="7">
        <v>1691.5488827152908</v>
      </c>
      <c r="W10" s="9">
        <f>+V10/V$5*100</f>
        <v>4.6029047437750847</v>
      </c>
    </row>
    <row r="11" spans="1:25" x14ac:dyDescent="0.25">
      <c r="A11" s="10" t="s">
        <v>41</v>
      </c>
      <c r="B11" s="7">
        <v>1010311.7524490902</v>
      </c>
      <c r="C11" s="9">
        <f t="shared" si="0"/>
        <v>38.848582970732323</v>
      </c>
      <c r="D11" s="7">
        <v>586154.1779150432</v>
      </c>
      <c r="E11" s="9">
        <f t="shared" si="0"/>
        <v>49.77062935593036</v>
      </c>
      <c r="F11" s="7">
        <v>314544.39321504411</v>
      </c>
      <c r="G11" s="9">
        <f>+F11/F$5*100</f>
        <v>30.236868114492214</v>
      </c>
      <c r="H11" s="7">
        <v>38723.547386662562</v>
      </c>
      <c r="I11" s="9">
        <f>+H11/H$5*100</f>
        <v>36.180801001753878</v>
      </c>
      <c r="J11" s="7">
        <v>20420.556363813863</v>
      </c>
      <c r="K11" s="9">
        <f>+J11/J$5*100</f>
        <v>41.259380548817497</v>
      </c>
      <c r="L11" s="7">
        <v>2801.7709614675177</v>
      </c>
      <c r="M11" s="9">
        <f>+L11/L$5*100</f>
        <v>26.222135941240531</v>
      </c>
      <c r="N11" s="7">
        <v>1544.8677663084386</v>
      </c>
      <c r="O11" s="9">
        <f>+N11/N$5*100</f>
        <v>2.0588859267623771</v>
      </c>
      <c r="P11" s="7">
        <v>22661.261095214628</v>
      </c>
      <c r="Q11" s="9">
        <f>+P11/P$5*100</f>
        <v>53.26059880653311</v>
      </c>
      <c r="R11" s="7">
        <v>7224.4916229223936</v>
      </c>
      <c r="S11" s="9">
        <f>+R11/R$5*100</f>
        <v>38.174147460400498</v>
      </c>
      <c r="T11" s="7">
        <v>14267.583976799831</v>
      </c>
      <c r="U11" s="9">
        <f>+T11/T$5*100</f>
        <v>33.810535314953384</v>
      </c>
      <c r="V11" s="7">
        <v>1969.1021458071541</v>
      </c>
      <c r="W11" s="9">
        <f>+V11/V$5*100</f>
        <v>5.3581600274917776</v>
      </c>
    </row>
    <row r="12" spans="1:25" x14ac:dyDescent="0.25">
      <c r="A12" s="8" t="s">
        <v>42</v>
      </c>
      <c r="B12" s="7">
        <v>1085225.3431416976</v>
      </c>
      <c r="C12" s="9">
        <f t="shared" si="0"/>
        <v>41.729165955739113</v>
      </c>
      <c r="D12" s="7">
        <v>311995.0619158037</v>
      </c>
      <c r="E12" s="9">
        <f t="shared" si="0"/>
        <v>26.491648737753525</v>
      </c>
      <c r="F12" s="7">
        <v>537700.62607476336</v>
      </c>
      <c r="G12" s="9">
        <f>+F12/F$5*100</f>
        <v>51.68867500552512</v>
      </c>
      <c r="H12" s="7">
        <v>63483.426886315887</v>
      </c>
      <c r="I12" s="9">
        <f>+H12/H$5*100</f>
        <v>59.314845619600831</v>
      </c>
      <c r="J12" s="7">
        <v>29072.567605055607</v>
      </c>
      <c r="K12" s="9">
        <f>+J12/J$5*100</f>
        <v>58.740619451182482</v>
      </c>
      <c r="L12" s="7">
        <v>7882.9839637064788</v>
      </c>
      <c r="M12" s="9">
        <f>+L12/L$5*100</f>
        <v>73.777864058759491</v>
      </c>
      <c r="N12" s="7">
        <v>73489.292515595153</v>
      </c>
      <c r="O12" s="9">
        <f>+N12/N$5*100</f>
        <v>97.9411140732376</v>
      </c>
      <c r="P12" s="7">
        <v>2634.109225896585</v>
      </c>
      <c r="Q12" s="9">
        <f>+P12/P$5*100</f>
        <v>6.1909279498435072</v>
      </c>
      <c r="R12" s="7">
        <v>4687.9070322948801</v>
      </c>
      <c r="S12" s="9">
        <f>+R12/R$5*100</f>
        <v>24.770857753321479</v>
      </c>
      <c r="T12" s="7">
        <v>23892.927350884802</v>
      </c>
      <c r="U12" s="9">
        <f>+T12/T$5*100</f>
        <v>56.620144327750445</v>
      </c>
      <c r="V12" s="7">
        <v>30386.440571380219</v>
      </c>
      <c r="W12" s="9">
        <f>+V12/V$5*100</f>
        <v>82.685101732284323</v>
      </c>
    </row>
    <row r="13" spans="1:25" x14ac:dyDescent="0.25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  <c r="T13" s="7"/>
      <c r="U13" s="3"/>
      <c r="V13" s="7"/>
      <c r="W13" s="3"/>
    </row>
    <row r="14" spans="1:25" x14ac:dyDescent="0.25">
      <c r="A14" s="4" t="s">
        <v>78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5" x14ac:dyDescent="0.25">
      <c r="A15" s="10" t="s">
        <v>43</v>
      </c>
      <c r="B15" s="7">
        <v>348326.97516040184</v>
      </c>
      <c r="C15" s="9">
        <f t="shared" ref="C15:E15" si="1">+B15/B$5*100</f>
        <v>13.393894867262734</v>
      </c>
      <c r="D15" s="7">
        <v>126371.2531741507</v>
      </c>
      <c r="E15" s="9">
        <f t="shared" si="1"/>
        <v>10.730243065650722</v>
      </c>
      <c r="F15" s="7">
        <v>149411.25082125745</v>
      </c>
      <c r="G15" s="9">
        <f>+F15/F$5*100</f>
        <v>14.362768446535462</v>
      </c>
      <c r="H15" s="7">
        <v>11829.220188980353</v>
      </c>
      <c r="I15" s="9">
        <f>+H15/H$5*100</f>
        <v>11.052465245238331</v>
      </c>
      <c r="J15" s="7">
        <v>11876.295401090018</v>
      </c>
      <c r="K15" s="9">
        <f>+J15/J$5*100</f>
        <v>23.995849218489525</v>
      </c>
      <c r="L15" s="7">
        <v>3436.9717214749535</v>
      </c>
      <c r="M15" s="9">
        <f>+L15/L$5*100</f>
        <v>32.167061814185544</v>
      </c>
      <c r="N15" s="7">
        <v>20583.393740291522</v>
      </c>
      <c r="O15" s="9">
        <f>+N15/N$5*100</f>
        <v>27.432030508450602</v>
      </c>
      <c r="P15" s="7">
        <v>3827.4038651837291</v>
      </c>
      <c r="Q15" s="9">
        <f>+P15/P$5*100</f>
        <v>8.9955197496564576</v>
      </c>
      <c r="R15" s="7">
        <v>1873.9415419734946</v>
      </c>
      <c r="S15" s="9">
        <f>+R15/R$5*100</f>
        <v>9.9018899168616183</v>
      </c>
      <c r="T15" s="7">
        <v>9671.3306056227102</v>
      </c>
      <c r="U15" s="9">
        <f>+T15/T$5*100</f>
        <v>22.918587023262745</v>
      </c>
      <c r="V15" s="7">
        <v>9445.9141003774894</v>
      </c>
      <c r="W15" s="9">
        <f>+V15/V$5*100</f>
        <v>25.703450409382889</v>
      </c>
    </row>
    <row r="16" spans="1:25" x14ac:dyDescent="0.25">
      <c r="A16" s="10" t="s">
        <v>73</v>
      </c>
      <c r="B16" s="7">
        <v>460409.87025897717</v>
      </c>
      <c r="C16" s="9">
        <f t="shared" ref="C16:C21" si="2">+B16/B$5*100</f>
        <v>17.703714721660898</v>
      </c>
      <c r="D16" s="7">
        <v>196618.68831476869</v>
      </c>
      <c r="E16" s="9">
        <f t="shared" ref="E16:E21" si="3">+D16/D$5*100</f>
        <v>16.694986113332625</v>
      </c>
      <c r="F16" s="7">
        <v>192932.74162765584</v>
      </c>
      <c r="G16" s="9">
        <f t="shared" ref="G16:G21" si="4">+F16/F$5*100</f>
        <v>18.546450006420962</v>
      </c>
      <c r="H16" s="7">
        <v>19092.018016241786</v>
      </c>
      <c r="I16" s="9">
        <f t="shared" ref="I16:I21" si="5">+H16/H$5*100</f>
        <v>17.838358084039115</v>
      </c>
      <c r="J16" s="7">
        <v>5993.9547321522878</v>
      </c>
      <c r="K16" s="9">
        <f t="shared" ref="K16:K21" si="6">+J16/J$5*100</f>
        <v>12.110681750302135</v>
      </c>
      <c r="L16" s="7">
        <v>1313.7095051969391</v>
      </c>
      <c r="M16" s="9">
        <f t="shared" ref="M16:M21" si="7">+L16/L$5*100</f>
        <v>12.295176767243879</v>
      </c>
      <c r="N16" s="7">
        <v>20161.19615683044</v>
      </c>
      <c r="O16" s="9">
        <f t="shared" ref="O16:O21" si="8">+N16/N$5*100</f>
        <v>26.869356678457855</v>
      </c>
      <c r="P16" s="7">
        <v>3519.2448214146157</v>
      </c>
      <c r="Q16" s="9">
        <f t="shared" ref="Q16:Q21" si="9">+P16/P$5*100</f>
        <v>8.2712557676198415</v>
      </c>
      <c r="R16" s="7">
        <v>3650.9703760597404</v>
      </c>
      <c r="S16" s="9">
        <f t="shared" ref="S16:S21" si="10">+R16/R$5*100</f>
        <v>19.291693974292475</v>
      </c>
      <c r="T16" s="7">
        <v>7758.9838218736422</v>
      </c>
      <c r="U16" s="9">
        <f t="shared" ref="U16:U21" si="11">+T16/T$5*100</f>
        <v>18.386812858027533</v>
      </c>
      <c r="V16" s="7">
        <v>9368.3628867847419</v>
      </c>
      <c r="W16" s="9">
        <f t="shared" ref="W16:W21" si="12">+V16/V$5*100</f>
        <v>25.492424377218466</v>
      </c>
    </row>
    <row r="17" spans="1:23" x14ac:dyDescent="0.25">
      <c r="A17" s="10" t="s">
        <v>74</v>
      </c>
      <c r="B17" s="7">
        <v>934718.14033075841</v>
      </c>
      <c r="C17" s="9">
        <f t="shared" si="2"/>
        <v>35.941851751069166</v>
      </c>
      <c r="D17" s="7">
        <v>376915.47919282311</v>
      </c>
      <c r="E17" s="9">
        <f t="shared" si="3"/>
        <v>32.004072171158086</v>
      </c>
      <c r="F17" s="7">
        <v>408845.18714788946</v>
      </c>
      <c r="G17" s="9">
        <f t="shared" si="4"/>
        <v>39.301918170208729</v>
      </c>
      <c r="H17" s="7">
        <v>40146.09220495644</v>
      </c>
      <c r="I17" s="9">
        <f t="shared" si="5"/>
        <v>37.509935713324602</v>
      </c>
      <c r="J17" s="7">
        <v>17622.61179976946</v>
      </c>
      <c r="K17" s="9">
        <f t="shared" si="6"/>
        <v>35.606182003895839</v>
      </c>
      <c r="L17" s="7">
        <v>4521.14154668018</v>
      </c>
      <c r="M17" s="9">
        <f t="shared" si="7"/>
        <v>42.31394709885268</v>
      </c>
      <c r="N17" s="7">
        <v>27049.975168779652</v>
      </c>
      <c r="O17" s="9">
        <f t="shared" si="8"/>
        <v>36.050213752180071</v>
      </c>
      <c r="P17" s="7">
        <v>17598.729658813885</v>
      </c>
      <c r="Q17" s="9">
        <f t="shared" si="9"/>
        <v>41.362167618317372</v>
      </c>
      <c r="R17" s="7">
        <v>10525.264048209741</v>
      </c>
      <c r="S17" s="9">
        <f t="shared" si="10"/>
        <v>55.615398675413019</v>
      </c>
      <c r="T17" s="7">
        <v>17041.158300661071</v>
      </c>
      <c r="U17" s="9">
        <f t="shared" si="11"/>
        <v>40.383199108490203</v>
      </c>
      <c r="V17" s="7">
        <v>14452.501262168649</v>
      </c>
      <c r="W17" s="9">
        <f t="shared" si="12"/>
        <v>39.326966721923711</v>
      </c>
    </row>
    <row r="18" spans="1:23" x14ac:dyDescent="0.25">
      <c r="A18" s="10" t="s">
        <v>75</v>
      </c>
      <c r="B18" s="7">
        <v>248565.45944603841</v>
      </c>
      <c r="C18" s="9">
        <f t="shared" si="2"/>
        <v>9.557857613295667</v>
      </c>
      <c r="D18" s="7">
        <v>125417.73347512547</v>
      </c>
      <c r="E18" s="9">
        <f t="shared" si="3"/>
        <v>10.649279255595543</v>
      </c>
      <c r="F18" s="7">
        <v>87468.253451937417</v>
      </c>
      <c r="G18" s="9">
        <f t="shared" si="4"/>
        <v>8.4082441171445943</v>
      </c>
      <c r="H18" s="7">
        <v>14293.376404739436</v>
      </c>
      <c r="I18" s="9">
        <f t="shared" si="5"/>
        <v>13.354814892841166</v>
      </c>
      <c r="J18" s="7">
        <v>7408.4580580260135</v>
      </c>
      <c r="K18" s="9">
        <f t="shared" si="6"/>
        <v>14.968661227943169</v>
      </c>
      <c r="L18" s="7">
        <v>353.23303795548077</v>
      </c>
      <c r="M18" s="9">
        <f t="shared" si="7"/>
        <v>3.305953579929477</v>
      </c>
      <c r="N18" s="7">
        <v>3325.4367430380253</v>
      </c>
      <c r="O18" s="9">
        <f t="shared" si="8"/>
        <v>4.4318970593451672</v>
      </c>
      <c r="P18" s="7">
        <v>4234.1405169324526</v>
      </c>
      <c r="Q18" s="9">
        <f t="shared" si="9"/>
        <v>9.9514699740363319</v>
      </c>
      <c r="R18" s="7">
        <v>866.10758536589015</v>
      </c>
      <c r="S18" s="9">
        <f t="shared" si="10"/>
        <v>4.5765045356858698</v>
      </c>
      <c r="T18" s="7">
        <v>3690.6389673442359</v>
      </c>
      <c r="U18" s="9">
        <f t="shared" si="11"/>
        <v>8.7458731165024926</v>
      </c>
      <c r="V18" s="7">
        <v>1508.0812055739689</v>
      </c>
      <c r="W18" s="9">
        <f t="shared" si="12"/>
        <v>4.1036674766334977</v>
      </c>
    </row>
    <row r="19" spans="1:23" x14ac:dyDescent="0.25">
      <c r="A19" s="10" t="s">
        <v>76</v>
      </c>
      <c r="B19" s="7">
        <v>372099.41379201732</v>
      </c>
      <c r="C19" s="9">
        <f t="shared" si="2"/>
        <v>14.30799445321553</v>
      </c>
      <c r="D19" s="7">
        <v>204575.15267581178</v>
      </c>
      <c r="E19" s="9">
        <f t="shared" si="3"/>
        <v>17.370573277286169</v>
      </c>
      <c r="F19" s="7">
        <v>129713.26668911029</v>
      </c>
      <c r="G19" s="9">
        <f t="shared" si="4"/>
        <v>12.469219042468044</v>
      </c>
      <c r="H19" s="7">
        <v>17073.49910233638</v>
      </c>
      <c r="I19" s="9">
        <f t="shared" si="5"/>
        <v>15.952383371726423</v>
      </c>
      <c r="J19" s="7">
        <v>4802.2901839025062</v>
      </c>
      <c r="K19" s="9">
        <f t="shared" si="6"/>
        <v>9.702944164371365</v>
      </c>
      <c r="L19" s="7">
        <v>1059.6991138664423</v>
      </c>
      <c r="M19" s="9">
        <f t="shared" si="7"/>
        <v>9.9178607397884306</v>
      </c>
      <c r="N19" s="7">
        <v>2952.0189600565177</v>
      </c>
      <c r="O19" s="9">
        <f t="shared" si="8"/>
        <v>3.9342333531364542</v>
      </c>
      <c r="P19" s="7">
        <v>5274.3724720900236</v>
      </c>
      <c r="Q19" s="9">
        <f t="shared" si="9"/>
        <v>12.39631964928598</v>
      </c>
      <c r="R19" s="7">
        <v>2008.8060798403665</v>
      </c>
      <c r="S19" s="9">
        <f t="shared" si="10"/>
        <v>10.614512897747042</v>
      </c>
      <c r="T19" s="7">
        <v>3733.7509096553181</v>
      </c>
      <c r="U19" s="9">
        <f t="shared" si="11"/>
        <v>8.8480374247957041</v>
      </c>
      <c r="V19" s="7">
        <v>906.55760534789079</v>
      </c>
      <c r="W19" s="9">
        <f t="shared" si="12"/>
        <v>2.46685055619733</v>
      </c>
    </row>
    <row r="20" spans="1:23" x14ac:dyDescent="0.25">
      <c r="A20" s="10" t="s">
        <v>44</v>
      </c>
      <c r="B20" s="7">
        <v>214052.18963220555</v>
      </c>
      <c r="C20" s="9">
        <f t="shared" si="2"/>
        <v>8.2307507844344254</v>
      </c>
      <c r="D20" s="7">
        <v>133854.79599905681</v>
      </c>
      <c r="E20" s="9">
        <f t="shared" si="3"/>
        <v>11.365674237586544</v>
      </c>
      <c r="F20" s="7">
        <v>66883.807348096743</v>
      </c>
      <c r="G20" s="9">
        <f t="shared" si="4"/>
        <v>6.4294799252609307</v>
      </c>
      <c r="H20" s="7">
        <v>4593.6826714625704</v>
      </c>
      <c r="I20" s="9">
        <f t="shared" si="5"/>
        <v>4.2920426928302868</v>
      </c>
      <c r="J20" s="7">
        <v>1062.862972992185</v>
      </c>
      <c r="K20" s="9">
        <f t="shared" si="6"/>
        <v>2.1474962333368</v>
      </c>
      <c r="L20" s="7">
        <v>0</v>
      </c>
      <c r="M20" s="9">
        <f t="shared" si="7"/>
        <v>0</v>
      </c>
      <c r="N20" s="7">
        <v>0</v>
      </c>
      <c r="O20" s="9">
        <f t="shared" si="8"/>
        <v>0</v>
      </c>
      <c r="P20" s="7">
        <v>7207.019840695496</v>
      </c>
      <c r="Q20" s="9">
        <f t="shared" si="9"/>
        <v>16.938606845982836</v>
      </c>
      <c r="R20" s="7">
        <v>0</v>
      </c>
      <c r="S20" s="9">
        <f t="shared" si="10"/>
        <v>0</v>
      </c>
      <c r="T20" s="7">
        <v>0</v>
      </c>
      <c r="U20" s="9">
        <f t="shared" si="11"/>
        <v>0</v>
      </c>
      <c r="V20" s="7">
        <v>450.02079990141885</v>
      </c>
      <c r="W20" s="9">
        <f t="shared" si="12"/>
        <v>1.2245598668946907</v>
      </c>
    </row>
    <row r="21" spans="1:23" x14ac:dyDescent="0.25">
      <c r="A21" s="10" t="s">
        <v>77</v>
      </c>
      <c r="B21" s="7">
        <v>22467.859430351135</v>
      </c>
      <c r="C21" s="9">
        <f t="shared" si="2"/>
        <v>0.86393580905981748</v>
      </c>
      <c r="D21" s="7">
        <v>13957.899621554305</v>
      </c>
      <c r="E21" s="9">
        <f t="shared" si="3"/>
        <v>1.1851718793896378</v>
      </c>
      <c r="F21" s="7">
        <v>5013.2614673793969</v>
      </c>
      <c r="G21" s="9">
        <f t="shared" si="4"/>
        <v>0.48192029196013175</v>
      </c>
      <c r="H21" s="7">
        <v>0</v>
      </c>
      <c r="I21" s="9">
        <f t="shared" si="5"/>
        <v>0</v>
      </c>
      <c r="J21" s="7">
        <v>726.65082093698902</v>
      </c>
      <c r="K21" s="9">
        <f t="shared" si="6"/>
        <v>1.4681854016611333</v>
      </c>
      <c r="L21" s="7">
        <v>0</v>
      </c>
      <c r="M21" s="9">
        <f t="shared" si="7"/>
        <v>0</v>
      </c>
      <c r="N21" s="7">
        <v>962.13951290730949</v>
      </c>
      <c r="O21" s="9">
        <f t="shared" si="8"/>
        <v>1.2822686484296593</v>
      </c>
      <c r="P21" s="7">
        <v>886.97901576063009</v>
      </c>
      <c r="Q21" s="9">
        <f t="shared" si="9"/>
        <v>2.0846603951011535</v>
      </c>
      <c r="R21" s="7">
        <v>0</v>
      </c>
      <c r="S21" s="9">
        <f t="shared" si="10"/>
        <v>0</v>
      </c>
      <c r="T21" s="7">
        <v>302.77117539041205</v>
      </c>
      <c r="U21" s="9">
        <f t="shared" si="11"/>
        <v>0.71749046892125323</v>
      </c>
      <c r="V21" s="7">
        <v>618.1578164220914</v>
      </c>
      <c r="W21" s="9">
        <f t="shared" si="12"/>
        <v>1.6820805917494706</v>
      </c>
    </row>
    <row r="22" spans="1:23" x14ac:dyDescent="0.25">
      <c r="A22" s="3"/>
      <c r="B22" s="7"/>
      <c r="C22" s="3"/>
      <c r="D22" s="7"/>
      <c r="E22" s="3"/>
      <c r="F22" s="7"/>
      <c r="G22" s="3"/>
      <c r="H22" s="7"/>
      <c r="I22" s="3"/>
      <c r="J22" s="7"/>
      <c r="K22" s="3"/>
      <c r="L22" s="7"/>
      <c r="M22" s="3"/>
      <c r="N22" s="7"/>
      <c r="O22" s="3"/>
      <c r="P22" s="7"/>
      <c r="Q22" s="3"/>
      <c r="R22" s="7"/>
      <c r="S22" s="3"/>
      <c r="T22" s="7"/>
      <c r="U22" s="3"/>
      <c r="V22" s="7"/>
      <c r="W22" s="3"/>
    </row>
    <row r="23" spans="1:23" x14ac:dyDescent="0.25">
      <c r="A23" s="27" t="s">
        <v>59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25">
      <c r="A24" s="8" t="s">
        <v>45</v>
      </c>
      <c r="B24" s="7">
        <v>1589636.0443537112</v>
      </c>
      <c r="C24" s="9">
        <f t="shared" ref="C24:E24" si="13">+B24/B$5*100</f>
        <v>61.124803915862337</v>
      </c>
      <c r="D24" s="7">
        <v>682236.30239602563</v>
      </c>
      <c r="E24" s="9">
        <f t="shared" si="13"/>
        <v>57.929008133137415</v>
      </c>
      <c r="F24" s="7">
        <v>666513.53127379983</v>
      </c>
      <c r="G24" s="9">
        <f>+F24/F$5*100</f>
        <v>64.071343112042712</v>
      </c>
      <c r="H24" s="7">
        <v>63664.445856096849</v>
      </c>
      <c r="I24" s="9">
        <f>+H24/H$5*100</f>
        <v>59.483978143999749</v>
      </c>
      <c r="J24" s="7">
        <v>28188.232436827486</v>
      </c>
      <c r="K24" s="9">
        <f>+J24/J$5*100</f>
        <v>56.953835556142131</v>
      </c>
      <c r="L24" s="7">
        <v>8838.6822781254086</v>
      </c>
      <c r="M24" s="9">
        <f>+L24/L$5*100</f>
        <v>82.722367897282183</v>
      </c>
      <c r="N24" s="7">
        <v>54417.956822734886</v>
      </c>
      <c r="O24" s="9">
        <f>+N24/N$5*100</f>
        <v>72.524243115784103</v>
      </c>
      <c r="P24" s="7">
        <v>21152.818104503585</v>
      </c>
      <c r="Q24" s="9">
        <f>+P24/P$5*100</f>
        <v>49.715316105220722</v>
      </c>
      <c r="R24" s="7">
        <v>9774.0326693233928</v>
      </c>
      <c r="S24" s="9">
        <f>+R24/R$5*100</f>
        <v>51.645898960928335</v>
      </c>
      <c r="T24" s="7">
        <v>26749.76264770492</v>
      </c>
      <c r="U24" s="9">
        <f>+T24/T$5*100</f>
        <v>63.390115392873057</v>
      </c>
      <c r="V24" s="7">
        <v>28100.279868567442</v>
      </c>
      <c r="W24" s="9">
        <f>+V24/V$5*100</f>
        <v>76.464187839971899</v>
      </c>
    </row>
    <row r="25" spans="1:23" x14ac:dyDescent="0.25">
      <c r="A25" s="8" t="s">
        <v>46</v>
      </c>
      <c r="B25" s="7">
        <v>1011003.8636970477</v>
      </c>
      <c r="C25" s="9">
        <f t="shared" ref="C25" si="14">+B25/B$5*100</f>
        <v>38.875196084136263</v>
      </c>
      <c r="D25" s="7">
        <v>495474.7000572643</v>
      </c>
      <c r="E25" s="9">
        <f t="shared" ref="E25" si="15">+D25/D$5*100</f>
        <v>42.070991866861831</v>
      </c>
      <c r="F25" s="7">
        <v>373754.23727953091</v>
      </c>
      <c r="G25" s="9">
        <f>+F25/F$5*100</f>
        <v>35.928656887956542</v>
      </c>
      <c r="H25" s="7">
        <v>43363.442732620155</v>
      </c>
      <c r="I25" s="9">
        <f>+H25/H$5*100</f>
        <v>40.516021856000215</v>
      </c>
      <c r="J25" s="7">
        <v>21304.891532041973</v>
      </c>
      <c r="K25" s="9">
        <f>+J25/J$5*100</f>
        <v>43.04616444385784</v>
      </c>
      <c r="L25" s="7">
        <v>1846.0726470485881</v>
      </c>
      <c r="M25" s="9">
        <f>+L25/L$5*100</f>
        <v>17.277632102717845</v>
      </c>
      <c r="N25" s="7">
        <v>20616.203459168635</v>
      </c>
      <c r="O25" s="9">
        <f>+N25/N$5*100</f>
        <v>27.475756884215784</v>
      </c>
      <c r="P25" s="7">
        <v>21395.072086387241</v>
      </c>
      <c r="Q25" s="9">
        <f>+P25/P$5*100</f>
        <v>50.284683894779235</v>
      </c>
      <c r="R25" s="7">
        <v>9151.0569621258419</v>
      </c>
      <c r="S25" s="9">
        <f>+R25/R$5*100</f>
        <v>48.354101039071701</v>
      </c>
      <c r="T25" s="7">
        <v>15448.871132842463</v>
      </c>
      <c r="U25" s="9">
        <f>+T25/T$5*100</f>
        <v>36.609884607126858</v>
      </c>
      <c r="V25" s="7">
        <v>8649.3158080087996</v>
      </c>
      <c r="W25" s="9">
        <f>+V25/V$5*100</f>
        <v>23.535812160028126</v>
      </c>
    </row>
    <row r="26" spans="1:23" x14ac:dyDescent="0.25">
      <c r="A26" s="3"/>
      <c r="B26" s="7"/>
      <c r="C26" s="3"/>
      <c r="D26" s="7"/>
      <c r="E26" s="3"/>
      <c r="F26" s="7"/>
      <c r="G26" s="3"/>
      <c r="H26" s="7"/>
      <c r="I26" s="3"/>
      <c r="J26" s="7"/>
      <c r="K26" s="3"/>
      <c r="L26" s="7"/>
      <c r="M26" s="3"/>
      <c r="N26" s="7"/>
      <c r="O26" s="3"/>
      <c r="P26" s="7"/>
      <c r="Q26" s="3"/>
      <c r="R26" s="7"/>
      <c r="S26" s="3"/>
      <c r="T26" s="7"/>
      <c r="U26" s="3"/>
      <c r="V26" s="7"/>
      <c r="W26" s="3"/>
    </row>
    <row r="27" spans="1:23" x14ac:dyDescent="0.25">
      <c r="A27" s="4" t="s">
        <v>47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8" t="s">
        <v>48</v>
      </c>
      <c r="B28" s="7">
        <v>501299.39722159895</v>
      </c>
      <c r="C28" s="9">
        <f t="shared" ref="C28:C33" si="16">+B28/B$5*100</f>
        <v>19.276001866683945</v>
      </c>
      <c r="D28" s="7">
        <v>179512.46018497084</v>
      </c>
      <c r="E28" s="9">
        <f t="shared" ref="E28:E33" si="17">+D28/D$5*100</f>
        <v>15.242488166538912</v>
      </c>
      <c r="F28" s="7">
        <v>206479.25263448109</v>
      </c>
      <c r="G28" s="9">
        <f t="shared" ref="G28:G33" si="18">+F28/F$5*100</f>
        <v>19.848663861000336</v>
      </c>
      <c r="H28" s="7">
        <v>29346.587852305653</v>
      </c>
      <c r="I28" s="9">
        <f t="shared" ref="I28:I33" si="19">+H28/H$5*100</f>
        <v>27.419570954144177</v>
      </c>
      <c r="J28" s="7">
        <v>17973.638516162016</v>
      </c>
      <c r="K28" s="9">
        <f t="shared" ref="K28:K33" si="20">+J28/J$5*100</f>
        <v>36.315425406299262</v>
      </c>
      <c r="L28" s="7">
        <v>6261.4856214920974</v>
      </c>
      <c r="M28" s="9">
        <f t="shared" ref="M28:M33" si="21">+L28/L$5*100</f>
        <v>58.602051851836301</v>
      </c>
      <c r="N28" s="7">
        <v>27190.533612144514</v>
      </c>
      <c r="O28" s="9">
        <f t="shared" ref="O28:O33" si="22">+N28/N$5*100</f>
        <v>36.237539688575957</v>
      </c>
      <c r="P28" s="7">
        <v>4906.2558119088344</v>
      </c>
      <c r="Q28" s="9">
        <f t="shared" ref="Q28:Q33" si="23">+P28/P$5*100</f>
        <v>11.531137713049809</v>
      </c>
      <c r="R28" s="7">
        <v>4065.5801720316449</v>
      </c>
      <c r="S28" s="9">
        <f t="shared" ref="S28:S33" si="24">+R28/R$5*100</f>
        <v>21.482488332713459</v>
      </c>
      <c r="T28" s="7">
        <v>13996.43474628816</v>
      </c>
      <c r="U28" s="9">
        <f t="shared" ref="U28:U33" si="25">+T28/T$5*100</f>
        <v>33.167980790743492</v>
      </c>
      <c r="V28" s="7">
        <v>11567.168069817051</v>
      </c>
      <c r="W28" s="9">
        <f t="shared" ref="W28:W33" si="26">+V28/V$5*100</f>
        <v>31.475633559663436</v>
      </c>
    </row>
    <row r="29" spans="1:23" x14ac:dyDescent="0.25">
      <c r="A29" s="8" t="s">
        <v>49</v>
      </c>
      <c r="B29" s="7">
        <v>499976.73142788804</v>
      </c>
      <c r="C29" s="9">
        <f t="shared" si="16"/>
        <v>19.225142622787228</v>
      </c>
      <c r="D29" s="7">
        <v>207561.58249638625</v>
      </c>
      <c r="E29" s="9">
        <f t="shared" si="17"/>
        <v>17.624152450305139</v>
      </c>
      <c r="F29" s="7">
        <v>207543.64381236807</v>
      </c>
      <c r="G29" s="9">
        <f t="shared" si="18"/>
        <v>19.950982822527632</v>
      </c>
      <c r="H29" s="7">
        <v>23205.929837198826</v>
      </c>
      <c r="I29" s="9">
        <f t="shared" si="19"/>
        <v>21.682133641236021</v>
      </c>
      <c r="J29" s="7">
        <v>11844.697452221159</v>
      </c>
      <c r="K29" s="9">
        <f t="shared" si="20"/>
        <v>23.932006109922092</v>
      </c>
      <c r="L29" s="7">
        <v>1888.585303940102</v>
      </c>
      <c r="M29" s="9">
        <f t="shared" si="21"/>
        <v>17.675513543979086</v>
      </c>
      <c r="N29" s="7">
        <v>21331.079845507113</v>
      </c>
      <c r="O29" s="9">
        <f t="shared" si="22"/>
        <v>28.428491456912653</v>
      </c>
      <c r="P29" s="7">
        <v>3421.5503133361553</v>
      </c>
      <c r="Q29" s="9">
        <f t="shared" si="23"/>
        <v>8.0416450686165426</v>
      </c>
      <c r="R29" s="7">
        <v>4142.676900681704</v>
      </c>
      <c r="S29" s="9">
        <f t="shared" si="24"/>
        <v>21.889866739640219</v>
      </c>
      <c r="T29" s="7">
        <v>8687.7159149374493</v>
      </c>
      <c r="U29" s="9">
        <f t="shared" si="25"/>
        <v>20.587671060910704</v>
      </c>
      <c r="V29" s="7">
        <v>10349.269551313148</v>
      </c>
      <c r="W29" s="9">
        <f t="shared" si="26"/>
        <v>28.161587524375548</v>
      </c>
    </row>
    <row r="30" spans="1:23" x14ac:dyDescent="0.25">
      <c r="A30" s="8" t="s">
        <v>50</v>
      </c>
      <c r="B30" s="7">
        <v>500070.42712956283</v>
      </c>
      <c r="C30" s="9">
        <f t="shared" si="16"/>
        <v>19.228745416906655</v>
      </c>
      <c r="D30" s="7">
        <v>224261.91687558516</v>
      </c>
      <c r="E30" s="9">
        <f t="shared" si="17"/>
        <v>19.042185766153448</v>
      </c>
      <c r="F30" s="7">
        <v>205924.54315910293</v>
      </c>
      <c r="G30" s="9">
        <f t="shared" si="18"/>
        <v>19.795340140690364</v>
      </c>
      <c r="H30" s="7">
        <v>23039.426194709427</v>
      </c>
      <c r="I30" s="9">
        <f t="shared" si="19"/>
        <v>21.526563308414421</v>
      </c>
      <c r="J30" s="7">
        <v>6896.4883763672888</v>
      </c>
      <c r="K30" s="9">
        <f t="shared" si="20"/>
        <v>13.934235350965295</v>
      </c>
      <c r="L30" s="7">
        <v>1465.7240361952663</v>
      </c>
      <c r="M30" s="9">
        <f t="shared" si="21"/>
        <v>13.717900377311629</v>
      </c>
      <c r="N30" s="7">
        <v>12113.241029815737</v>
      </c>
      <c r="O30" s="9">
        <f t="shared" si="22"/>
        <v>16.14363509141203</v>
      </c>
      <c r="P30" s="7">
        <v>9215.087477404124</v>
      </c>
      <c r="Q30" s="9">
        <f t="shared" si="23"/>
        <v>21.658153755828295</v>
      </c>
      <c r="R30" s="7">
        <v>3737.3851013224175</v>
      </c>
      <c r="S30" s="9">
        <f t="shared" si="24"/>
        <v>19.748308589840054</v>
      </c>
      <c r="T30" s="7">
        <v>11385.856942572207</v>
      </c>
      <c r="U30" s="9">
        <f t="shared" si="25"/>
        <v>26.98157718039872</v>
      </c>
      <c r="V30" s="7">
        <v>2030.7579364896653</v>
      </c>
      <c r="W30" s="9">
        <f t="shared" si="26"/>
        <v>5.5259327323267593</v>
      </c>
    </row>
    <row r="31" spans="1:23" x14ac:dyDescent="0.25">
      <c r="A31" s="8" t="s">
        <v>51</v>
      </c>
      <c r="B31" s="30">
        <v>500933.75119976094</v>
      </c>
      <c r="C31" s="31">
        <f t="shared" si="16"/>
        <v>19.261942018540182</v>
      </c>
      <c r="D31" s="30">
        <v>239985.44918039697</v>
      </c>
      <c r="E31" s="31">
        <f t="shared" si="17"/>
        <v>20.377278354407956</v>
      </c>
      <c r="F31" s="30">
        <v>207412.21979558736</v>
      </c>
      <c r="G31" s="31">
        <f t="shared" si="18"/>
        <v>19.938349150625687</v>
      </c>
      <c r="H31" s="30">
        <v>14714.857341854342</v>
      </c>
      <c r="I31" s="31">
        <f t="shared" si="19"/>
        <v>13.748619669028574</v>
      </c>
      <c r="J31" s="30">
        <v>6301.8542770854865</v>
      </c>
      <c r="K31" s="31">
        <f t="shared" si="20"/>
        <v>12.732787449523835</v>
      </c>
      <c r="L31" s="30">
        <v>1068.9599635465304</v>
      </c>
      <c r="M31" s="31">
        <f t="shared" si="21"/>
        <v>10.004534226872995</v>
      </c>
      <c r="N31" s="30">
        <v>11168.064528186203</v>
      </c>
      <c r="O31" s="31">
        <f t="shared" si="22"/>
        <v>14.883973494509362</v>
      </c>
      <c r="P31" s="30">
        <v>10802.653035062625</v>
      </c>
      <c r="Q31" s="31">
        <f t="shared" si="23"/>
        <v>25.389397656609034</v>
      </c>
      <c r="R31" s="30">
        <v>2754.4448038756695</v>
      </c>
      <c r="S31" s="31">
        <f t="shared" si="24"/>
        <v>14.554461075303992</v>
      </c>
      <c r="T31" s="30">
        <v>4089.4014694862708</v>
      </c>
      <c r="U31" s="31">
        <f t="shared" si="25"/>
        <v>9.6908385488332769</v>
      </c>
      <c r="V31" s="30">
        <v>2635.8468046802595</v>
      </c>
      <c r="W31" s="31">
        <f t="shared" si="26"/>
        <v>7.1724511689262416</v>
      </c>
    </row>
    <row r="32" spans="1:23" x14ac:dyDescent="0.25">
      <c r="A32" s="8" t="s">
        <v>52</v>
      </c>
      <c r="B32" s="7">
        <v>500532.59089308517</v>
      </c>
      <c r="C32" s="9">
        <f t="shared" si="16"/>
        <v>19.246516572463086</v>
      </c>
      <c r="D32" s="7">
        <v>276721.67940744403</v>
      </c>
      <c r="E32" s="9">
        <f t="shared" si="17"/>
        <v>23.496569093012038</v>
      </c>
      <c r="F32" s="7">
        <v>175818.45597357597</v>
      </c>
      <c r="G32" s="9">
        <f t="shared" si="18"/>
        <v>16.901269200917387</v>
      </c>
      <c r="H32" s="7">
        <v>13025.077715290749</v>
      </c>
      <c r="I32" s="9">
        <f t="shared" si="19"/>
        <v>12.169797878890289</v>
      </c>
      <c r="J32" s="7">
        <v>5322.5507563789533</v>
      </c>
      <c r="K32" s="9">
        <f t="shared" si="20"/>
        <v>10.754121642688725</v>
      </c>
      <c r="L32" s="7">
        <v>0</v>
      </c>
      <c r="M32" s="9">
        <f t="shared" si="21"/>
        <v>0</v>
      </c>
      <c r="N32" s="7">
        <v>832.62073232363321</v>
      </c>
      <c r="O32" s="9">
        <f t="shared" si="22"/>
        <v>1.1096555611410512</v>
      </c>
      <c r="P32" s="7">
        <v>12724.045193578035</v>
      </c>
      <c r="Q32" s="9">
        <f t="shared" si="23"/>
        <v>29.905231814061018</v>
      </c>
      <c r="R32" s="7">
        <v>3922.2314781473815</v>
      </c>
      <c r="S32" s="9">
        <f t="shared" si="24"/>
        <v>20.725035149263007</v>
      </c>
      <c r="T32" s="7">
        <v>3450.5029773374977</v>
      </c>
      <c r="U32" s="9">
        <f t="shared" si="25"/>
        <v>8.1768120628779659</v>
      </c>
      <c r="V32" s="7">
        <v>8715.4266590086427</v>
      </c>
      <c r="W32" s="9">
        <f t="shared" si="26"/>
        <v>23.715707611345927</v>
      </c>
    </row>
    <row r="33" spans="1:23" x14ac:dyDescent="0.25">
      <c r="A33" s="11" t="s">
        <v>53</v>
      </c>
      <c r="B33" s="12">
        <v>97827.010178844153</v>
      </c>
      <c r="C33" s="22">
        <f t="shared" si="16"/>
        <v>3.7616515026167705</v>
      </c>
      <c r="D33" s="12">
        <v>49667.914308508931</v>
      </c>
      <c r="E33" s="22">
        <f t="shared" si="17"/>
        <v>4.2173261695819537</v>
      </c>
      <c r="F33" s="12">
        <v>37089.653178211644</v>
      </c>
      <c r="G33" s="22">
        <f t="shared" si="18"/>
        <v>3.5653948242374978</v>
      </c>
      <c r="H33" s="12">
        <v>3696.0096473579824</v>
      </c>
      <c r="I33" s="22">
        <f t="shared" si="19"/>
        <v>3.4533145482864533</v>
      </c>
      <c r="J33" s="12">
        <v>1153.8945906545705</v>
      </c>
      <c r="K33" s="22">
        <f t="shared" si="20"/>
        <v>2.3314240406007811</v>
      </c>
      <c r="L33" s="12">
        <v>0</v>
      </c>
      <c r="M33" s="22">
        <f t="shared" si="21"/>
        <v>0</v>
      </c>
      <c r="N33" s="12">
        <v>2398.6205339262651</v>
      </c>
      <c r="O33" s="22">
        <f t="shared" si="22"/>
        <v>3.1967047074487667</v>
      </c>
      <c r="P33" s="12">
        <v>1478.2983596010504</v>
      </c>
      <c r="Q33" s="22">
        <f t="shared" si="23"/>
        <v>3.4744339918352565</v>
      </c>
      <c r="R33" s="12">
        <v>302.77117539041205</v>
      </c>
      <c r="S33" s="22">
        <f t="shared" si="24"/>
        <v>1.5998401132392772</v>
      </c>
      <c r="T33" s="12">
        <v>588.72172992580124</v>
      </c>
      <c r="U33" s="22">
        <f t="shared" si="25"/>
        <v>1.3951203562357704</v>
      </c>
      <c r="V33" s="12">
        <v>1451.1266552674776</v>
      </c>
      <c r="W33" s="22">
        <f t="shared" si="26"/>
        <v>3.9486874033621251</v>
      </c>
    </row>
    <row r="34" spans="1:23" x14ac:dyDescent="0.25">
      <c r="A34" s="1" t="s">
        <v>67</v>
      </c>
      <c r="B34" s="30"/>
      <c r="C34" s="31"/>
      <c r="D34" s="30"/>
      <c r="E34" s="31"/>
      <c r="F34" s="31"/>
      <c r="G34" s="31"/>
      <c r="H34" s="30"/>
      <c r="I34" s="31"/>
      <c r="J34" s="30"/>
      <c r="K34" s="31"/>
      <c r="L34" s="30"/>
      <c r="M34" s="31"/>
      <c r="N34" s="30"/>
      <c r="O34" s="31"/>
      <c r="P34" s="30"/>
      <c r="Q34" s="31"/>
      <c r="R34" s="30"/>
      <c r="S34" s="31"/>
      <c r="T34" s="30"/>
      <c r="U34" s="31"/>
      <c r="V34" s="30"/>
      <c r="W34" s="31"/>
    </row>
    <row r="35" spans="1:23" x14ac:dyDescent="0.25">
      <c r="A35" s="1" t="s">
        <v>34</v>
      </c>
    </row>
    <row r="36" spans="1:23" x14ac:dyDescent="0.25">
      <c r="A36" s="1" t="s">
        <v>35</v>
      </c>
    </row>
    <row r="37" spans="1:23" x14ac:dyDescent="0.25">
      <c r="A37" s="1" t="s">
        <v>79</v>
      </c>
    </row>
  </sheetData>
  <mergeCells count="13">
    <mergeCell ref="A1:Y1"/>
    <mergeCell ref="A3:A4"/>
    <mergeCell ref="T3:U3"/>
    <mergeCell ref="L3:M3"/>
    <mergeCell ref="N3:O3"/>
    <mergeCell ref="P3:Q3"/>
    <mergeCell ref="R3:S3"/>
    <mergeCell ref="V3:W3"/>
    <mergeCell ref="B3:C3"/>
    <mergeCell ref="D3:E3"/>
    <mergeCell ref="H3:I3"/>
    <mergeCell ref="J3:K3"/>
    <mergeCell ref="F3:G3"/>
  </mergeCells>
  <phoneticPr fontId="3" type="noConversion"/>
  <printOptions horizontalCentered="1"/>
  <pageMargins left="0.54" right="0" top="0" bottom="0" header="0" footer="0"/>
  <pageSetup paperSize="9" scale="81" orientation="landscape" r:id="rId1"/>
  <headerFooter alignWithMargins="0">
    <oddFooter>&amp;L&amp;Z&amp;F+&amp;F+&amp;A&amp;R&amp;D+&amp;T</oddFooter>
  </headerFooter>
  <ignoredErrors>
    <ignoredError sqref="E8:E12 E24 D26:E27 D22:E23 D13:E14 E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W38"/>
  <sheetViews>
    <sheetView topLeftCell="A8" workbookViewId="0">
      <selection activeCell="I16" sqref="I16"/>
    </sheetView>
  </sheetViews>
  <sheetFormatPr baseColWidth="10" defaultRowHeight="13.2" x14ac:dyDescent="0.25"/>
  <cols>
    <col min="1" max="1" width="19.44140625" customWidth="1"/>
    <col min="2" max="2" width="9.44140625" bestFit="1" customWidth="1"/>
    <col min="3" max="3" width="7.5546875" bestFit="1" customWidth="1"/>
    <col min="4" max="4" width="9.44140625" bestFit="1" customWidth="1"/>
    <col min="5" max="5" width="7.5546875" bestFit="1" customWidth="1"/>
    <col min="6" max="6" width="7.44140625" bestFit="1" customWidth="1"/>
    <col min="7" max="7" width="7.5546875" bestFit="1" customWidth="1"/>
    <col min="8" max="8" width="6.88671875" bestFit="1" customWidth="1"/>
    <col min="9" max="9" width="7.5546875" bestFit="1" customWidth="1"/>
    <col min="10" max="10" width="7.88671875" bestFit="1" customWidth="1"/>
    <col min="11" max="11" width="7.5546875" bestFit="1" customWidth="1"/>
    <col min="12" max="12" width="7.88671875" bestFit="1" customWidth="1"/>
    <col min="13" max="13" width="7.5546875" bestFit="1" customWidth="1"/>
    <col min="14" max="14" width="7.88671875" bestFit="1" customWidth="1"/>
    <col min="15" max="15" width="7.5546875" bestFit="1" customWidth="1"/>
    <col min="16" max="16" width="7.44140625" bestFit="1" customWidth="1"/>
    <col min="17" max="17" width="7.5546875" bestFit="1" customWidth="1"/>
    <col min="18" max="18" width="7.88671875" bestFit="1" customWidth="1"/>
    <col min="19" max="19" width="7.5546875" customWidth="1"/>
    <col min="20" max="20" width="8.109375" bestFit="1" customWidth="1"/>
    <col min="21" max="21" width="6.5546875" bestFit="1" customWidth="1"/>
  </cols>
  <sheetData>
    <row r="1" spans="1:22" x14ac:dyDescent="0.25">
      <c r="A1" s="37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2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40.5" customHeight="1" x14ac:dyDescent="0.25">
      <c r="A3" s="41" t="s">
        <v>0</v>
      </c>
      <c r="B3" s="40" t="s">
        <v>1</v>
      </c>
      <c r="C3" s="40">
        <v>0</v>
      </c>
      <c r="D3" s="40" t="s">
        <v>11</v>
      </c>
      <c r="E3" s="40">
        <v>0</v>
      </c>
      <c r="F3" s="40" t="s">
        <v>72</v>
      </c>
      <c r="G3" s="40">
        <v>0</v>
      </c>
      <c r="H3" s="40" t="s">
        <v>12</v>
      </c>
      <c r="I3" s="40">
        <v>0</v>
      </c>
      <c r="J3" s="40" t="s">
        <v>71</v>
      </c>
      <c r="K3" s="40">
        <v>0</v>
      </c>
      <c r="L3" s="40" t="s">
        <v>13</v>
      </c>
      <c r="M3" s="40">
        <v>0</v>
      </c>
      <c r="N3" s="40" t="s">
        <v>70</v>
      </c>
      <c r="O3" s="40">
        <v>0</v>
      </c>
      <c r="P3" s="40" t="s">
        <v>14</v>
      </c>
      <c r="Q3" s="40">
        <v>0</v>
      </c>
      <c r="R3" s="40" t="s">
        <v>65</v>
      </c>
      <c r="S3" s="40">
        <v>0</v>
      </c>
      <c r="T3" s="40" t="s">
        <v>30</v>
      </c>
      <c r="U3" s="40">
        <v>1</v>
      </c>
    </row>
    <row r="4" spans="1:22" x14ac:dyDescent="0.25">
      <c r="A4" s="42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5" t="s">
        <v>4</v>
      </c>
    </row>
    <row r="5" spans="1:22" x14ac:dyDescent="0.25">
      <c r="A5" s="4" t="s">
        <v>37</v>
      </c>
      <c r="B5" s="6">
        <v>2600639.9080507956</v>
      </c>
      <c r="C5" s="25">
        <f>+E5+G5+I5+K5+M5+O5+Q5+S5+U5</f>
        <v>99.99999999999855</v>
      </c>
      <c r="D5" s="6">
        <v>1004575.021518502</v>
      </c>
      <c r="E5" s="25">
        <f>+D5/B$5*100</f>
        <v>38.627993764482397</v>
      </c>
      <c r="F5" s="6">
        <v>793388.14856434916</v>
      </c>
      <c r="G5" s="25">
        <f>+F5/B$5*100</f>
        <v>30.507420350978197</v>
      </c>
      <c r="H5" s="6">
        <v>26379.104827146679</v>
      </c>
      <c r="I5" s="25">
        <f>+H5/B$5*100</f>
        <v>1.0143313092091273</v>
      </c>
      <c r="J5" s="6">
        <v>10290.310187168996</v>
      </c>
      <c r="K5" s="25">
        <f>+J5/B$5*100</f>
        <v>0.39568377595503729</v>
      </c>
      <c r="L5" s="6">
        <v>411000.08042024926</v>
      </c>
      <c r="M5" s="25">
        <f>+L5/B$5*100</f>
        <v>15.803805792102057</v>
      </c>
      <c r="N5" s="6">
        <v>107707.75503762825</v>
      </c>
      <c r="O5" s="25">
        <f>+N5/B$5*100</f>
        <v>4.1415866419721379</v>
      </c>
      <c r="P5" s="6">
        <v>104007.70551108501</v>
      </c>
      <c r="Q5" s="25">
        <f>+P5/B$5*100</f>
        <v>3.9993120612011128</v>
      </c>
      <c r="R5" s="6">
        <v>13441.85015131386</v>
      </c>
      <c r="S5" s="25">
        <f>+R5/B$5*100</f>
        <v>0.51686702606162249</v>
      </c>
      <c r="T5" s="6">
        <v>129849.93183331522</v>
      </c>
      <c r="U5" s="25">
        <f>+T5/B$5*100</f>
        <v>4.9929992780368799</v>
      </c>
      <c r="V5" s="35"/>
    </row>
    <row r="6" spans="1:22" x14ac:dyDescent="0.25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3"/>
      <c r="S6" s="3"/>
      <c r="T6" s="3"/>
      <c r="U6" s="3"/>
    </row>
    <row r="7" spans="1:22" x14ac:dyDescent="0.25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3"/>
      <c r="S7" s="3"/>
      <c r="T7" s="3"/>
      <c r="U7" s="3"/>
    </row>
    <row r="8" spans="1:22" x14ac:dyDescent="0.25">
      <c r="A8" s="8" t="s">
        <v>38</v>
      </c>
      <c r="B8" s="7">
        <v>1515414.5649090537</v>
      </c>
      <c r="C8" s="9">
        <f>+C9+C10+C11</f>
        <v>58.270834044259104</v>
      </c>
      <c r="D8" s="7">
        <v>943471.9578782568</v>
      </c>
      <c r="E8" s="9">
        <f>+E9+E10+E11</f>
        <v>93.917521107791629</v>
      </c>
      <c r="F8" s="7">
        <v>398535.811819077</v>
      </c>
      <c r="G8" s="9">
        <f>+G9+G10+G11</f>
        <v>50.232135750985933</v>
      </c>
      <c r="H8" s="7">
        <v>13555.904518319983</v>
      </c>
      <c r="I8" s="9">
        <f>+I9+I10+I11</f>
        <v>51.388796576484395</v>
      </c>
      <c r="J8" s="7">
        <v>5387.2727350978275</v>
      </c>
      <c r="K8" s="9">
        <f>+K9+K10+K11</f>
        <v>52.352870196422515</v>
      </c>
      <c r="L8" s="7">
        <v>70604.287372259263</v>
      </c>
      <c r="M8" s="9">
        <f>+M9+M10+M11</f>
        <v>17.178655366701165</v>
      </c>
      <c r="N8" s="7">
        <v>26200.892414372207</v>
      </c>
      <c r="O8" s="9">
        <f>+O9+O10+O11</f>
        <v>24.325910799290909</v>
      </c>
      <c r="P8" s="7">
        <v>27083.762189397927</v>
      </c>
      <c r="Q8" s="9">
        <f>+Q9+Q10+Q11</f>
        <v>26.040149675748189</v>
      </c>
      <c r="R8" s="7">
        <v>6177.0240040294748</v>
      </c>
      <c r="S8" s="9">
        <f>+S9+S10+S11</f>
        <v>45.953674044087663</v>
      </c>
      <c r="T8" s="7">
        <v>24397.651978246042</v>
      </c>
      <c r="U8" s="9">
        <f>+U9+U10+U11</f>
        <v>18.789114198045667</v>
      </c>
      <c r="V8" s="35"/>
    </row>
    <row r="9" spans="1:22" x14ac:dyDescent="0.25">
      <c r="A9" s="10" t="s">
        <v>39</v>
      </c>
      <c r="B9" s="7">
        <v>319878.20980263699</v>
      </c>
      <c r="C9" s="9">
        <v>12.299980816736323</v>
      </c>
      <c r="D9" s="7">
        <v>272587.45948820823</v>
      </c>
      <c r="E9" s="9">
        <v>27.134604549112591</v>
      </c>
      <c r="F9" s="7">
        <v>25202.386028661072</v>
      </c>
      <c r="G9" s="9">
        <v>3.1765518648426077</v>
      </c>
      <c r="H9" s="7">
        <v>1870.2556621525116</v>
      </c>
      <c r="I9" s="9">
        <v>7.0899133022430529</v>
      </c>
      <c r="J9" s="7">
        <v>0</v>
      </c>
      <c r="K9" s="9">
        <v>0</v>
      </c>
      <c r="L9" s="7">
        <v>4715.5625110594128</v>
      </c>
      <c r="M9" s="9">
        <v>1.1473385859773386</v>
      </c>
      <c r="N9" s="7">
        <v>2364.6910670893826</v>
      </c>
      <c r="O9" s="9">
        <v>2.1954696449324991</v>
      </c>
      <c r="P9" s="7">
        <v>7266.0507334201047</v>
      </c>
      <c r="Q9" s="9">
        <v>6.9860696356249283</v>
      </c>
      <c r="R9" s="7">
        <v>1022.6521108321616</v>
      </c>
      <c r="S9" s="9">
        <v>7.607971367931099</v>
      </c>
      <c r="T9" s="7">
        <v>4849.1522012131627</v>
      </c>
      <c r="U9" s="9">
        <v>3.7344279914123377</v>
      </c>
      <c r="V9" s="35"/>
    </row>
    <row r="10" spans="1:22" x14ac:dyDescent="0.25">
      <c r="A10" s="10" t="s">
        <v>40</v>
      </c>
      <c r="B10" s="7">
        <v>185224.60265732461</v>
      </c>
      <c r="C10" s="9">
        <v>7.1222702567904612</v>
      </c>
      <c r="D10" s="7">
        <v>148747.55925077113</v>
      </c>
      <c r="E10" s="9">
        <v>14.80701351960019</v>
      </c>
      <c r="F10" s="7">
        <v>29710.847875692107</v>
      </c>
      <c r="G10" s="9">
        <v>3.7448061115425588</v>
      </c>
      <c r="H10" s="7">
        <v>972.6406075612922</v>
      </c>
      <c r="I10" s="9">
        <v>3.6871630555118378</v>
      </c>
      <c r="J10" s="7">
        <v>2452.7458799371716</v>
      </c>
      <c r="K10" s="9">
        <v>23.835490236198169</v>
      </c>
      <c r="L10" s="7">
        <v>0</v>
      </c>
      <c r="M10" s="9">
        <v>0</v>
      </c>
      <c r="N10" s="7">
        <v>1353.2391061722328</v>
      </c>
      <c r="O10" s="9">
        <v>1.2563989526097465</v>
      </c>
      <c r="P10" s="7">
        <v>634.33083101823411</v>
      </c>
      <c r="Q10" s="9">
        <v>0.60988830385324477</v>
      </c>
      <c r="R10" s="7">
        <v>0</v>
      </c>
      <c r="S10" s="9">
        <v>0</v>
      </c>
      <c r="T10" s="7">
        <v>1353.2391061722328</v>
      </c>
      <c r="U10" s="9">
        <v>1.0421561929730918</v>
      </c>
      <c r="V10" s="35"/>
    </row>
    <row r="11" spans="1:22" x14ac:dyDescent="0.25">
      <c r="A11" s="10" t="s">
        <v>41</v>
      </c>
      <c r="B11" s="7">
        <v>1010311.7524490902</v>
      </c>
      <c r="C11" s="9">
        <v>38.848582970732323</v>
      </c>
      <c r="D11" s="7">
        <v>522136.93913926207</v>
      </c>
      <c r="E11" s="9">
        <v>51.975903039078844</v>
      </c>
      <c r="F11" s="7">
        <v>343622.57791472465</v>
      </c>
      <c r="G11" s="9">
        <v>43.310777774600766</v>
      </c>
      <c r="H11" s="7">
        <v>10713.008248606178</v>
      </c>
      <c r="I11" s="9">
        <v>40.611720218729502</v>
      </c>
      <c r="J11" s="7">
        <v>2934.5268551606555</v>
      </c>
      <c r="K11" s="9">
        <v>28.517379960224343</v>
      </c>
      <c r="L11" s="7">
        <v>65888.724861199851</v>
      </c>
      <c r="M11" s="9">
        <v>16.031316780723827</v>
      </c>
      <c r="N11" s="7">
        <v>22482.962241110596</v>
      </c>
      <c r="O11" s="9">
        <v>20.874042201748665</v>
      </c>
      <c r="P11" s="7">
        <v>19183.380624959595</v>
      </c>
      <c r="Q11" s="9">
        <v>18.444191736270017</v>
      </c>
      <c r="R11" s="7">
        <v>5154.3718931973135</v>
      </c>
      <c r="S11" s="9">
        <v>38.345702676156563</v>
      </c>
      <c r="T11" s="7">
        <v>18195.260670860654</v>
      </c>
      <c r="U11" s="9">
        <v>14.012530013660237</v>
      </c>
      <c r="V11" s="35"/>
    </row>
    <row r="12" spans="1:22" x14ac:dyDescent="0.25">
      <c r="A12" s="8" t="s">
        <v>42</v>
      </c>
      <c r="B12" s="7">
        <v>1085225.3431416976</v>
      </c>
      <c r="C12" s="9">
        <v>41.729165955739113</v>
      </c>
      <c r="D12" s="7">
        <v>61103.063640244996</v>
      </c>
      <c r="E12" s="9">
        <v>6.0824788922068187</v>
      </c>
      <c r="F12" s="7">
        <v>394852.33674526599</v>
      </c>
      <c r="G12" s="9">
        <v>49.767864249013392</v>
      </c>
      <c r="H12" s="7">
        <v>12823.200308826703</v>
      </c>
      <c r="I12" s="9">
        <v>48.611203423515633</v>
      </c>
      <c r="J12" s="7">
        <v>4903.0374520711639</v>
      </c>
      <c r="K12" s="9">
        <v>47.647129803577435</v>
      </c>
      <c r="L12" s="7">
        <v>340395.79304799088</v>
      </c>
      <c r="M12" s="9">
        <v>82.821344633299049</v>
      </c>
      <c r="N12" s="7">
        <v>81506.862623256064</v>
      </c>
      <c r="O12" s="9">
        <v>75.674089200709119</v>
      </c>
      <c r="P12" s="7">
        <v>76923.943321686995</v>
      </c>
      <c r="Q12" s="9">
        <v>73.959850324251747</v>
      </c>
      <c r="R12" s="7">
        <v>7264.8261472843888</v>
      </c>
      <c r="S12" s="9">
        <v>54.046325955912366</v>
      </c>
      <c r="T12" s="7">
        <v>105452.27985506909</v>
      </c>
      <c r="U12" s="9">
        <v>81.210885801954277</v>
      </c>
      <c r="V12" s="35"/>
    </row>
    <row r="13" spans="1:22" x14ac:dyDescent="0.25">
      <c r="A13" s="3"/>
      <c r="B13" s="7"/>
      <c r="C13" s="3"/>
      <c r="D13" s="7"/>
      <c r="E13" s="3"/>
      <c r="F13" s="33"/>
      <c r="G13" s="3"/>
      <c r="H13" s="33"/>
      <c r="I13" s="3"/>
      <c r="J13" s="33"/>
      <c r="K13" s="3"/>
      <c r="L13" s="33"/>
      <c r="M13" s="3"/>
      <c r="N13" s="7"/>
      <c r="O13" s="3"/>
      <c r="P13" s="7"/>
      <c r="Q13" s="3"/>
      <c r="R13" s="3"/>
      <c r="S13" s="3"/>
      <c r="T13" s="3"/>
      <c r="U13" s="3"/>
    </row>
    <row r="14" spans="1:22" x14ac:dyDescent="0.25">
      <c r="A14" s="4" t="s">
        <v>78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33"/>
      <c r="M14" s="6"/>
      <c r="N14" s="6"/>
      <c r="O14" s="6"/>
      <c r="P14" s="6"/>
      <c r="Q14" s="6"/>
      <c r="R14" s="6"/>
      <c r="S14" s="6"/>
      <c r="T14" s="6"/>
      <c r="U14" s="6"/>
    </row>
    <row r="15" spans="1:22" x14ac:dyDescent="0.25">
      <c r="A15" s="10" t="s">
        <v>43</v>
      </c>
      <c r="B15" s="7">
        <v>348326.97516040184</v>
      </c>
      <c r="C15" s="9">
        <v>13.393894867262734</v>
      </c>
      <c r="D15" s="7">
        <v>67962.966743641475</v>
      </c>
      <c r="E15" s="9">
        <v>6.7653450750656301</v>
      </c>
      <c r="F15" s="7">
        <v>96897.354168452279</v>
      </c>
      <c r="G15" s="9">
        <v>12.213108343474739</v>
      </c>
      <c r="H15" s="7">
        <v>1901.4161234400419</v>
      </c>
      <c r="I15" s="9">
        <v>7.2080388470320598</v>
      </c>
      <c r="J15" s="7">
        <v>2322.1000205296659</v>
      </c>
      <c r="K15" s="9">
        <v>22.565889446414317</v>
      </c>
      <c r="L15" s="7">
        <v>96125.873844681541</v>
      </c>
      <c r="M15" s="9">
        <v>23.388285896779497</v>
      </c>
      <c r="N15" s="7">
        <v>21264.698193562999</v>
      </c>
      <c r="O15" s="9">
        <v>19.742959256865088</v>
      </c>
      <c r="P15" s="7">
        <v>25782.153905878466</v>
      </c>
      <c r="Q15" s="9">
        <v>24.788695971310162</v>
      </c>
      <c r="R15" s="7">
        <v>2854.229127200716</v>
      </c>
      <c r="S15" s="9">
        <v>21.233900802872231</v>
      </c>
      <c r="T15" s="7">
        <v>33216.183033015506</v>
      </c>
      <c r="U15" s="9">
        <v>25.580439330267961</v>
      </c>
      <c r="V15" s="35"/>
    </row>
    <row r="16" spans="1:22" x14ac:dyDescent="0.25">
      <c r="A16" s="10" t="s">
        <v>73</v>
      </c>
      <c r="B16" s="7">
        <v>460409.87025897717</v>
      </c>
      <c r="C16" s="9">
        <v>17.703714721660898</v>
      </c>
      <c r="D16" s="7">
        <v>119328.65204254953</v>
      </c>
      <c r="E16" s="9">
        <v>11.878520716369589</v>
      </c>
      <c r="F16" s="7">
        <v>147089.38500513081</v>
      </c>
      <c r="G16" s="9">
        <v>18.539397805637989</v>
      </c>
      <c r="H16" s="7">
        <v>4443.4415787961116</v>
      </c>
      <c r="I16" s="9">
        <v>16.844550290513936</v>
      </c>
      <c r="J16" s="7">
        <v>2452.8609140284848</v>
      </c>
      <c r="K16" s="9">
        <v>23.836608123698362</v>
      </c>
      <c r="L16" s="7">
        <v>105067.39991149973</v>
      </c>
      <c r="M16" s="9">
        <v>25.563839258636612</v>
      </c>
      <c r="N16" s="7">
        <v>24928.513715038385</v>
      </c>
      <c r="O16" s="9">
        <v>23.14458574160188</v>
      </c>
      <c r="P16" s="7">
        <v>28156.77670358475</v>
      </c>
      <c r="Q16" s="9">
        <v>27.07181796312566</v>
      </c>
      <c r="R16" s="7">
        <v>2087.5517996229</v>
      </c>
      <c r="S16" s="9">
        <v>15.53024156736976</v>
      </c>
      <c r="T16" s="7">
        <v>26855.288588728155</v>
      </c>
      <c r="U16" s="9">
        <v>20.681788746105429</v>
      </c>
      <c r="V16" s="35"/>
    </row>
    <row r="17" spans="1:23" x14ac:dyDescent="0.25">
      <c r="A17" s="10" t="s">
        <v>74</v>
      </c>
      <c r="B17" s="7">
        <v>934718.14033075841</v>
      </c>
      <c r="C17" s="9">
        <v>35.941851751069166</v>
      </c>
      <c r="D17" s="7">
        <v>314131.57512573077</v>
      </c>
      <c r="E17" s="9">
        <v>31.270096149802107</v>
      </c>
      <c r="F17" s="7">
        <v>316169.67876338301</v>
      </c>
      <c r="G17" s="9">
        <v>39.85056738438783</v>
      </c>
      <c r="H17" s="7">
        <v>9091.9326255210744</v>
      </c>
      <c r="I17" s="9">
        <v>34.466418345495129</v>
      </c>
      <c r="J17" s="7">
        <v>2486.9907219898651</v>
      </c>
      <c r="K17" s="9">
        <v>24.168277503343852</v>
      </c>
      <c r="L17" s="7">
        <v>159499.14468579009</v>
      </c>
      <c r="M17" s="9">
        <v>38.807570188964817</v>
      </c>
      <c r="N17" s="7">
        <v>43917.520313839181</v>
      </c>
      <c r="O17" s="9">
        <v>40.774705868204549</v>
      </c>
      <c r="P17" s="7">
        <v>35033.589605841706</v>
      </c>
      <c r="Q17" s="9">
        <v>33.683648181343514</v>
      </c>
      <c r="R17" s="7">
        <v>4412.5026445282701</v>
      </c>
      <c r="S17" s="9">
        <v>32.826601954768662</v>
      </c>
      <c r="T17" s="7">
        <v>49975.205844128555</v>
      </c>
      <c r="U17" s="9">
        <v>38.486894169709963</v>
      </c>
      <c r="V17" s="35"/>
    </row>
    <row r="18" spans="1:23" x14ac:dyDescent="0.25">
      <c r="A18" s="10" t="s">
        <v>75</v>
      </c>
      <c r="B18" s="7">
        <v>248565.45944603841</v>
      </c>
      <c r="C18" s="9">
        <v>9.557857613295667</v>
      </c>
      <c r="D18" s="7">
        <v>103353.50527072573</v>
      </c>
      <c r="E18" s="9">
        <v>10.288281418195922</v>
      </c>
      <c r="F18" s="7">
        <v>91521.990750841112</v>
      </c>
      <c r="G18" s="9">
        <v>11.535588339257636</v>
      </c>
      <c r="H18" s="7">
        <v>5027.1840215741358</v>
      </c>
      <c r="I18" s="9">
        <v>19.057447379338939</v>
      </c>
      <c r="J18" s="7">
        <v>1075.1606186716099</v>
      </c>
      <c r="K18" s="9">
        <v>10.448281918772762</v>
      </c>
      <c r="L18" s="7">
        <v>19580.031780827037</v>
      </c>
      <c r="M18" s="9">
        <v>4.7639970680313191</v>
      </c>
      <c r="N18" s="7">
        <v>11391.054251848751</v>
      </c>
      <c r="O18" s="9">
        <v>10.575890517696919</v>
      </c>
      <c r="P18" s="7">
        <v>5802.0126488140058</v>
      </c>
      <c r="Q18" s="9">
        <v>5.5784450010731508</v>
      </c>
      <c r="R18" s="7">
        <v>264.92477846661058</v>
      </c>
      <c r="S18" s="9">
        <v>1.9708951928817313</v>
      </c>
      <c r="T18" s="7">
        <v>10549.595324269414</v>
      </c>
      <c r="U18" s="9">
        <v>8.1244519541308957</v>
      </c>
      <c r="V18" s="35"/>
    </row>
    <row r="19" spans="1:23" x14ac:dyDescent="0.25">
      <c r="A19" s="10" t="s">
        <v>76</v>
      </c>
      <c r="B19" s="7">
        <v>372099.41379201732</v>
      </c>
      <c r="C19" s="9">
        <v>14.30799445321553</v>
      </c>
      <c r="D19" s="7">
        <v>224691.36270515792</v>
      </c>
      <c r="E19" s="9">
        <v>22.366807644243185</v>
      </c>
      <c r="F19" s="7">
        <v>99498.480907739664</v>
      </c>
      <c r="G19" s="9">
        <v>12.540958809100445</v>
      </c>
      <c r="H19" s="7">
        <v>5536.1325444919939</v>
      </c>
      <c r="I19" s="9">
        <v>20.986809752523413</v>
      </c>
      <c r="J19" s="7">
        <v>1264.3934879361786</v>
      </c>
      <c r="K19" s="9">
        <v>12.287224242401876</v>
      </c>
      <c r="L19" s="7">
        <v>19264.09192572445</v>
      </c>
      <c r="M19" s="9">
        <v>4.6871260720987777</v>
      </c>
      <c r="N19" s="7">
        <v>4669.4048482325406</v>
      </c>
      <c r="O19" s="9">
        <v>4.3352540832377953</v>
      </c>
      <c r="P19" s="7">
        <v>6332.999519220768</v>
      </c>
      <c r="Q19" s="9">
        <v>6.0889714738931584</v>
      </c>
      <c r="R19" s="7">
        <v>3216.2451081780355</v>
      </c>
      <c r="S19" s="9">
        <v>23.927101343736279</v>
      </c>
      <c r="T19" s="7">
        <v>7626.3027453358545</v>
      </c>
      <c r="U19" s="9">
        <v>5.8731665374499613</v>
      </c>
      <c r="V19" s="35"/>
    </row>
    <row r="20" spans="1:23" x14ac:dyDescent="0.25">
      <c r="A20" s="10" t="s">
        <v>44</v>
      </c>
      <c r="B20" s="7">
        <v>214052.18963220555</v>
      </c>
      <c r="C20" s="9">
        <v>8.2307507844344254</v>
      </c>
      <c r="D20" s="7">
        <v>169309.36281348762</v>
      </c>
      <c r="E20" s="9">
        <v>16.853829648039813</v>
      </c>
      <c r="F20" s="7">
        <v>35063.555399845529</v>
      </c>
      <c r="G20" s="9">
        <v>4.4194705281763653</v>
      </c>
      <c r="H20" s="7">
        <v>378.99793332333189</v>
      </c>
      <c r="I20" s="9">
        <v>1.4367353850965632</v>
      </c>
      <c r="J20" s="7">
        <v>688.8044240131876</v>
      </c>
      <c r="K20" s="9">
        <v>6.693718765368792</v>
      </c>
      <c r="L20" s="7">
        <v>4948.9691647053123</v>
      </c>
      <c r="M20" s="9">
        <v>1.2041285149250995</v>
      </c>
      <c r="N20" s="7">
        <v>1536.5637151063413</v>
      </c>
      <c r="O20" s="9">
        <v>1.4266045323937306</v>
      </c>
      <c r="P20" s="7">
        <v>568.12312512527615</v>
      </c>
      <c r="Q20" s="9">
        <v>0.5462317645924093</v>
      </c>
      <c r="R20" s="7">
        <v>606.39669331733103</v>
      </c>
      <c r="S20" s="9">
        <v>4.5112591383713605</v>
      </c>
      <c r="T20" s="7">
        <v>951.41636328148388</v>
      </c>
      <c r="U20" s="9">
        <v>0.73270455351704833</v>
      </c>
      <c r="V20" s="35"/>
    </row>
    <row r="21" spans="1:23" x14ac:dyDescent="0.25">
      <c r="A21" s="10" t="s">
        <v>77</v>
      </c>
      <c r="B21" s="7">
        <v>22467.859430351135</v>
      </c>
      <c r="C21" s="9">
        <v>0.86393580905981748</v>
      </c>
      <c r="D21" s="7">
        <v>5797.5968171956774</v>
      </c>
      <c r="E21" s="9">
        <v>0.57711934828243183</v>
      </c>
      <c r="F21" s="7">
        <v>7147.7035689549721</v>
      </c>
      <c r="G21" s="9">
        <v>0.90090878996477031</v>
      </c>
      <c r="H21" s="7">
        <v>0</v>
      </c>
      <c r="I21" s="9">
        <v>0</v>
      </c>
      <c r="J21" s="7">
        <v>0</v>
      </c>
      <c r="K21" s="9">
        <v>0</v>
      </c>
      <c r="L21" s="7">
        <v>6514.5691070243947</v>
      </c>
      <c r="M21" s="9">
        <v>1.5850530005646766</v>
      </c>
      <c r="N21" s="7">
        <v>0</v>
      </c>
      <c r="O21" s="9">
        <v>0</v>
      </c>
      <c r="P21" s="7">
        <v>2332.0500026199288</v>
      </c>
      <c r="Q21" s="9">
        <v>2.2421896446618392</v>
      </c>
      <c r="R21" s="7">
        <v>0</v>
      </c>
      <c r="S21" s="9">
        <v>0</v>
      </c>
      <c r="T21" s="7">
        <v>675.93993455615851</v>
      </c>
      <c r="U21" s="9">
        <v>0.52055470881867227</v>
      </c>
      <c r="V21" s="35"/>
    </row>
    <row r="22" spans="1:23" x14ac:dyDescent="0.25">
      <c r="A22" s="3"/>
      <c r="B22" s="7"/>
      <c r="C22" s="3"/>
      <c r="D22" s="7"/>
      <c r="E22" s="3"/>
      <c r="F22" s="7"/>
      <c r="G22" s="3"/>
      <c r="H22" s="7"/>
      <c r="I22" s="3"/>
      <c r="J22" s="7"/>
      <c r="K22" s="3"/>
      <c r="L22" s="7"/>
      <c r="M22" s="3"/>
      <c r="N22" s="7"/>
      <c r="O22" s="3"/>
      <c r="P22" s="7"/>
      <c r="Q22" s="3"/>
      <c r="R22" s="7"/>
      <c r="S22" s="3"/>
      <c r="T22" s="7"/>
      <c r="U22" s="3"/>
      <c r="V22" s="35"/>
    </row>
    <row r="23" spans="1:23" x14ac:dyDescent="0.25">
      <c r="A23" s="27" t="s">
        <v>59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3" x14ac:dyDescent="0.25">
      <c r="A24" s="8" t="s">
        <v>45</v>
      </c>
      <c r="B24" s="7">
        <v>1589636.0443537112</v>
      </c>
      <c r="C24" s="9">
        <v>61.124803915862337</v>
      </c>
      <c r="D24" s="7">
        <v>566818.04177457967</v>
      </c>
      <c r="E24" s="9">
        <v>56.423664697315012</v>
      </c>
      <c r="F24" s="7">
        <v>491378.84149477642</v>
      </c>
      <c r="G24" s="9">
        <v>61.93423009707616</v>
      </c>
      <c r="H24" s="7">
        <v>14280.248616326709</v>
      </c>
      <c r="I24" s="9">
        <v>54.134697556646948</v>
      </c>
      <c r="J24" s="7">
        <v>6087.976897153937</v>
      </c>
      <c r="K24" s="9">
        <v>59.162229188630732</v>
      </c>
      <c r="L24" s="7">
        <v>283418.14016203006</v>
      </c>
      <c r="M24" s="9">
        <v>68.95817146124007</v>
      </c>
      <c r="N24" s="7">
        <v>72447.26105863844</v>
      </c>
      <c r="O24" s="9">
        <v>67.262808544592374</v>
      </c>
      <c r="P24" s="7">
        <v>62414.038050830022</v>
      </c>
      <c r="Q24" s="9">
        <v>60.009051967960211</v>
      </c>
      <c r="R24" s="7">
        <v>8361.6730277295392</v>
      </c>
      <c r="S24" s="9">
        <v>62.206265756594789</v>
      </c>
      <c r="T24" s="7">
        <v>84429.82327164225</v>
      </c>
      <c r="U24" s="9">
        <v>65.021076314481618</v>
      </c>
      <c r="V24" s="35"/>
      <c r="W24" s="35"/>
    </row>
    <row r="25" spans="1:23" x14ac:dyDescent="0.25">
      <c r="A25" s="8" t="s">
        <v>46</v>
      </c>
      <c r="B25" s="7">
        <v>1011003.8636970477</v>
      </c>
      <c r="C25" s="9">
        <v>38.875196084136263</v>
      </c>
      <c r="D25" s="7">
        <v>437756.97974391509</v>
      </c>
      <c r="E25" s="9">
        <v>43.576335302684264</v>
      </c>
      <c r="F25" s="7">
        <v>302009.30706956825</v>
      </c>
      <c r="G25" s="9">
        <v>38.065769902923279</v>
      </c>
      <c r="H25" s="7">
        <v>12098.856210819975</v>
      </c>
      <c r="I25" s="9">
        <v>45.865302443353073</v>
      </c>
      <c r="J25" s="7">
        <v>4202.3332900150544</v>
      </c>
      <c r="K25" s="9">
        <v>40.837770811369225</v>
      </c>
      <c r="L25" s="7">
        <v>127581.94025822177</v>
      </c>
      <c r="M25" s="9">
        <v>31.041828538760559</v>
      </c>
      <c r="N25" s="7">
        <v>35260.493978989827</v>
      </c>
      <c r="O25" s="9">
        <v>32.737191455407647</v>
      </c>
      <c r="P25" s="7">
        <v>41593.667460254852</v>
      </c>
      <c r="Q25" s="9">
        <v>39.990948032039661</v>
      </c>
      <c r="R25" s="7">
        <v>5080.1771235843244</v>
      </c>
      <c r="S25" s="9">
        <v>37.793734243405233</v>
      </c>
      <c r="T25" s="7">
        <v>45420.108561672954</v>
      </c>
      <c r="U25" s="9">
        <v>34.978923685518367</v>
      </c>
      <c r="V25" s="35"/>
    </row>
    <row r="26" spans="1:23" x14ac:dyDescent="0.25">
      <c r="A26" s="3"/>
      <c r="B26" s="7"/>
      <c r="C26" s="3"/>
      <c r="D26" s="7"/>
      <c r="E26" s="3"/>
      <c r="F26" s="7"/>
      <c r="G26" s="3"/>
      <c r="H26" s="7"/>
      <c r="I26" s="3"/>
      <c r="J26" s="7"/>
      <c r="K26" s="3"/>
      <c r="L26" s="7"/>
      <c r="M26" s="3"/>
      <c r="N26" s="7"/>
      <c r="O26" s="3"/>
      <c r="P26" s="7"/>
      <c r="Q26" s="3"/>
      <c r="R26" s="7"/>
      <c r="S26" s="3"/>
      <c r="T26" s="7"/>
      <c r="U26" s="3"/>
      <c r="V26" s="35"/>
    </row>
    <row r="27" spans="1:23" x14ac:dyDescent="0.25">
      <c r="A27" s="4" t="s">
        <v>47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35"/>
    </row>
    <row r="28" spans="1:23" x14ac:dyDescent="0.25">
      <c r="A28" s="8" t="s">
        <v>48</v>
      </c>
      <c r="B28" s="7">
        <v>501299.39722159895</v>
      </c>
      <c r="C28" s="9">
        <v>19.276001866683945</v>
      </c>
      <c r="D28" s="7">
        <v>100645.02788274408</v>
      </c>
      <c r="E28" s="9">
        <v>10.018667170383194</v>
      </c>
      <c r="F28" s="7">
        <v>136246.8555603713</v>
      </c>
      <c r="G28" s="9">
        <v>17.172786839192465</v>
      </c>
      <c r="H28" s="7">
        <v>3257.1959160063261</v>
      </c>
      <c r="I28" s="9">
        <v>12.347636272533224</v>
      </c>
      <c r="J28" s="7">
        <v>1980.628105678946</v>
      </c>
      <c r="K28" s="9">
        <v>19.247506339979861</v>
      </c>
      <c r="L28" s="7">
        <v>137336.82383524292</v>
      </c>
      <c r="M28" s="9">
        <v>33.415279066324139</v>
      </c>
      <c r="N28" s="7">
        <v>31211.319833006812</v>
      </c>
      <c r="O28" s="9">
        <v>28.977783282274316</v>
      </c>
      <c r="P28" s="7">
        <v>29898.779729555965</v>
      </c>
      <c r="Q28" s="9">
        <v>28.746696778508774</v>
      </c>
      <c r="R28" s="7">
        <v>6531.9008722611552</v>
      </c>
      <c r="S28" s="9">
        <v>48.593763497822515</v>
      </c>
      <c r="T28" s="7">
        <v>54190.865486734583</v>
      </c>
      <c r="U28" s="9">
        <v>41.733457015824932</v>
      </c>
      <c r="V28" s="35"/>
    </row>
    <row r="29" spans="1:23" x14ac:dyDescent="0.25">
      <c r="A29" s="8" t="s">
        <v>49</v>
      </c>
      <c r="B29" s="7">
        <v>499976.73142788804</v>
      </c>
      <c r="C29" s="9">
        <v>19.225142622787228</v>
      </c>
      <c r="D29" s="7">
        <v>144588.73624057893</v>
      </c>
      <c r="E29" s="9">
        <v>14.393025223942017</v>
      </c>
      <c r="F29" s="7">
        <v>148457.12727554649</v>
      </c>
      <c r="G29" s="9">
        <v>18.711790382069921</v>
      </c>
      <c r="H29" s="7">
        <v>4554.3289391502176</v>
      </c>
      <c r="I29" s="9">
        <v>17.264910879247758</v>
      </c>
      <c r="J29" s="7">
        <v>1872.1579208676294</v>
      </c>
      <c r="K29" s="9">
        <v>18.193406095785395</v>
      </c>
      <c r="L29" s="7">
        <v>106734.2235705506</v>
      </c>
      <c r="M29" s="9">
        <v>25.969392380997689</v>
      </c>
      <c r="N29" s="7">
        <v>29498.671915626008</v>
      </c>
      <c r="O29" s="9">
        <v>27.38769544061196</v>
      </c>
      <c r="P29" s="7">
        <v>25212.381030551292</v>
      </c>
      <c r="Q29" s="9">
        <v>24.240878025969135</v>
      </c>
      <c r="R29" s="7">
        <v>1322.2135507193582</v>
      </c>
      <c r="S29" s="9">
        <v>9.8365443434892015</v>
      </c>
      <c r="T29" s="7">
        <v>37736.890984299178</v>
      </c>
      <c r="U29" s="9">
        <v>29.0619259105511</v>
      </c>
      <c r="V29" s="35"/>
    </row>
    <row r="30" spans="1:23" x14ac:dyDescent="0.25">
      <c r="A30" s="8" t="s">
        <v>50</v>
      </c>
      <c r="B30" s="7">
        <v>500070.42712956283</v>
      </c>
      <c r="C30" s="9">
        <v>19.228745416906655</v>
      </c>
      <c r="D30" s="7">
        <v>177182.49185604294</v>
      </c>
      <c r="E30" s="9">
        <v>17.637556982873839</v>
      </c>
      <c r="F30" s="7">
        <v>180380.45239167879</v>
      </c>
      <c r="G30" s="9">
        <v>22.735460911292993</v>
      </c>
      <c r="H30" s="7">
        <v>1059.6991138664423</v>
      </c>
      <c r="I30" s="9">
        <v>4.0171913368944514</v>
      </c>
      <c r="J30" s="7">
        <v>1959.4891297593842</v>
      </c>
      <c r="K30" s="9">
        <v>19.042080307770259</v>
      </c>
      <c r="L30" s="7">
        <v>73693.417093118172</v>
      </c>
      <c r="M30" s="9">
        <v>17.93026829040188</v>
      </c>
      <c r="N30" s="7">
        <v>21028.457658007035</v>
      </c>
      <c r="O30" s="9">
        <v>19.52362450657396</v>
      </c>
      <c r="P30" s="7">
        <v>21232.160958756082</v>
      </c>
      <c r="Q30" s="9">
        <v>20.414026878511599</v>
      </c>
      <c r="R30" s="7">
        <v>1295.1878058367629</v>
      </c>
      <c r="S30" s="9">
        <v>9.6354876096440201</v>
      </c>
      <c r="T30" s="7">
        <v>22239.071122498826</v>
      </c>
      <c r="U30" s="9">
        <v>17.126748399873254</v>
      </c>
      <c r="V30" s="35"/>
    </row>
    <row r="31" spans="1:23" x14ac:dyDescent="0.25">
      <c r="A31" s="8" t="s">
        <v>51</v>
      </c>
      <c r="B31" s="7">
        <v>500933.75119976094</v>
      </c>
      <c r="C31" s="9">
        <v>19.261942018540182</v>
      </c>
      <c r="D31" s="7">
        <v>217269.0259403511</v>
      </c>
      <c r="E31" s="9">
        <v>21.627954237995105</v>
      </c>
      <c r="F31" s="7">
        <v>177465.83795621552</v>
      </c>
      <c r="G31" s="9">
        <v>22.368097919958004</v>
      </c>
      <c r="H31" s="7">
        <v>11663.814748240211</v>
      </c>
      <c r="I31" s="9">
        <v>44.216112808486983</v>
      </c>
      <c r="J31" s="7">
        <v>2052.2435513769829</v>
      </c>
      <c r="K31" s="9">
        <v>19.943456650470349</v>
      </c>
      <c r="L31" s="7">
        <v>47493.573363261668</v>
      </c>
      <c r="M31" s="9">
        <v>11.555611695914827</v>
      </c>
      <c r="N31" s="7">
        <v>17296.992504502628</v>
      </c>
      <c r="O31" s="9">
        <v>16.059189515610864</v>
      </c>
      <c r="P31" s="7">
        <v>14985.898179469663</v>
      </c>
      <c r="Q31" s="9">
        <v>14.408449937271699</v>
      </c>
      <c r="R31" s="7">
        <v>3474.2114064059683</v>
      </c>
      <c r="S31" s="9">
        <v>25.846229256367547</v>
      </c>
      <c r="T31" s="7">
        <v>9232.1535499375786</v>
      </c>
      <c r="U31" s="9">
        <v>7.1098639942211435</v>
      </c>
      <c r="V31" s="35"/>
    </row>
    <row r="32" spans="1:23" x14ac:dyDescent="0.25">
      <c r="A32" s="8" t="s">
        <v>52</v>
      </c>
      <c r="B32" s="7">
        <v>500532.59089308517</v>
      </c>
      <c r="C32" s="9">
        <v>19.246516572463086</v>
      </c>
      <c r="D32" s="7">
        <v>312534.74655035377</v>
      </c>
      <c r="E32" s="9">
        <v>31.111140517701752</v>
      </c>
      <c r="F32" s="7">
        <v>126029.05753106669</v>
      </c>
      <c r="G32" s="9">
        <v>15.884918089477218</v>
      </c>
      <c r="H32" s="7">
        <v>5579.1413314168794</v>
      </c>
      <c r="I32" s="9">
        <v>21.149850868613999</v>
      </c>
      <c r="J32" s="7">
        <v>2001.9118339394729</v>
      </c>
      <c r="K32" s="9">
        <v>19.454339058074847</v>
      </c>
      <c r="L32" s="7">
        <v>33478.327633230801</v>
      </c>
      <c r="M32" s="9">
        <v>8.1455769057268981</v>
      </c>
      <c r="N32" s="7">
        <v>7103.9511245214399</v>
      </c>
      <c r="O32" s="9">
        <v>6.5955799766132337</v>
      </c>
      <c r="P32" s="7">
        <v>9247.7385593362342</v>
      </c>
      <c r="Q32" s="9">
        <v>8.8913975304941442</v>
      </c>
      <c r="R32" s="7">
        <v>606.39669331733103</v>
      </c>
      <c r="S32" s="9">
        <v>4.5112591383713605</v>
      </c>
      <c r="T32" s="7">
        <v>3951.3196359027834</v>
      </c>
      <c r="U32" s="9">
        <v>3.0429893802139101</v>
      </c>
      <c r="V32" s="35"/>
    </row>
    <row r="33" spans="1:22" x14ac:dyDescent="0.25">
      <c r="A33" s="11" t="s">
        <v>53</v>
      </c>
      <c r="B33" s="12">
        <v>97827.010178844153</v>
      </c>
      <c r="C33" s="22">
        <v>3.7616515026167705</v>
      </c>
      <c r="D33" s="12">
        <v>52354.993048417877</v>
      </c>
      <c r="E33" s="22">
        <v>5.2116558671027651</v>
      </c>
      <c r="F33" s="12">
        <v>24808.817849469255</v>
      </c>
      <c r="G33" s="22">
        <v>3.126945858009258</v>
      </c>
      <c r="H33" s="12">
        <v>264.92477846661058</v>
      </c>
      <c r="I33" s="22">
        <v>1.0042978342236129</v>
      </c>
      <c r="J33" s="12">
        <v>423.87964554657697</v>
      </c>
      <c r="K33" s="22">
        <v>4.1192115479192566</v>
      </c>
      <c r="L33" s="12">
        <v>12263.714924848473</v>
      </c>
      <c r="M33" s="22">
        <v>2.9838716606353883</v>
      </c>
      <c r="N33" s="12">
        <v>1568.3620019642358</v>
      </c>
      <c r="O33" s="22">
        <v>1.456127278315587</v>
      </c>
      <c r="P33" s="12">
        <v>3430.74705341565</v>
      </c>
      <c r="Q33" s="22">
        <v>3.2985508492445357</v>
      </c>
      <c r="R33" s="12">
        <v>211.93982277328848</v>
      </c>
      <c r="S33" s="22">
        <v>1.5767161543053849</v>
      </c>
      <c r="T33" s="12">
        <v>2499.6310539421602</v>
      </c>
      <c r="U33" s="22">
        <v>1.9250152993155727</v>
      </c>
      <c r="V33" s="35"/>
    </row>
    <row r="34" spans="1:22" x14ac:dyDescent="0.25">
      <c r="A34" s="1" t="str">
        <f>Cuadro01!A34</f>
        <v>Fuente: Instituto Nacional de Estadística (INE).  LXXXI Encuesta Permanente de Hogares de Propósitos Múltiples, Junio 2024.</v>
      </c>
      <c r="B34" s="30"/>
      <c r="C34" s="32"/>
      <c r="D34" s="30"/>
      <c r="E34" s="32"/>
      <c r="F34" s="30"/>
      <c r="G34" s="32"/>
      <c r="H34" s="30"/>
      <c r="I34" s="32"/>
      <c r="J34" s="30"/>
      <c r="K34" s="32"/>
      <c r="L34" s="30"/>
      <c r="M34" s="32"/>
      <c r="N34" s="30"/>
      <c r="O34" s="32"/>
      <c r="P34" s="30"/>
      <c r="Q34" s="32"/>
      <c r="R34" s="32"/>
      <c r="S34" s="32"/>
    </row>
    <row r="35" spans="1:22" x14ac:dyDescent="0.25">
      <c r="A35" s="26" t="s">
        <v>19</v>
      </c>
    </row>
    <row r="36" spans="1:22" x14ac:dyDescent="0.25">
      <c r="A36" s="26" t="s">
        <v>20</v>
      </c>
    </row>
    <row r="37" spans="1:22" x14ac:dyDescent="0.25">
      <c r="A37" s="1" t="s">
        <v>80</v>
      </c>
    </row>
    <row r="38" spans="1:22" x14ac:dyDescent="0.25">
      <c r="A38" s="36"/>
    </row>
  </sheetData>
  <mergeCells count="12">
    <mergeCell ref="A1:U1"/>
    <mergeCell ref="N3:O3"/>
    <mergeCell ref="P3:Q3"/>
    <mergeCell ref="D3:E3"/>
    <mergeCell ref="F3:G3"/>
    <mergeCell ref="H3:I3"/>
    <mergeCell ref="J3:K3"/>
    <mergeCell ref="B3:C3"/>
    <mergeCell ref="A3:A4"/>
    <mergeCell ref="L3:M3"/>
    <mergeCell ref="R3:S3"/>
    <mergeCell ref="T3:U3"/>
  </mergeCells>
  <phoneticPr fontId="3" type="noConversion"/>
  <printOptions horizontalCentered="1" verticalCentered="1"/>
  <pageMargins left="0.54" right="0" top="0" bottom="0" header="0" footer="0"/>
  <pageSetup paperSize="9" scale="71" orientation="landscape" r:id="rId1"/>
  <headerFooter alignWithMargins="0">
    <oddFooter>&amp;L&amp;Z&amp;F+&amp;F+&amp;A&amp;R&amp;D+&amp;T</oddFooter>
  </headerFooter>
  <ignoredErrors>
    <ignoredError sqref="D6:Q7 E8 G8 I8 K8 M8 O8 Q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7"/>
  <sheetViews>
    <sheetView workbookViewId="0">
      <selection activeCell="M28" sqref="M28"/>
    </sheetView>
  </sheetViews>
  <sheetFormatPr baseColWidth="10" defaultRowHeight="13.2" x14ac:dyDescent="0.25"/>
  <cols>
    <col min="1" max="1" width="19.109375" customWidth="1"/>
    <col min="2" max="2" width="9" bestFit="1" customWidth="1"/>
    <col min="3" max="3" width="6.88671875" customWidth="1"/>
    <col min="4" max="4" width="10.109375" customWidth="1"/>
    <col min="5" max="5" width="6.88671875" bestFit="1" customWidth="1"/>
    <col min="6" max="6" width="7.44140625" bestFit="1" customWidth="1"/>
    <col min="7" max="7" width="6.5546875" bestFit="1" customWidth="1"/>
    <col min="8" max="8" width="6.88671875" bestFit="1" customWidth="1"/>
    <col min="9" max="9" width="6.5546875" bestFit="1" customWidth="1"/>
    <col min="10" max="10" width="7.44140625" bestFit="1" customWidth="1"/>
    <col min="11" max="11" width="6.5546875" bestFit="1" customWidth="1"/>
    <col min="12" max="12" width="6.88671875" bestFit="1" customWidth="1"/>
    <col min="13" max="13" width="6.5546875" bestFit="1" customWidth="1"/>
    <col min="14" max="14" width="6.88671875" bestFit="1" customWidth="1"/>
    <col min="15" max="15" width="6.5546875" bestFit="1" customWidth="1"/>
    <col min="16" max="16" width="6.88671875" bestFit="1" customWidth="1"/>
    <col min="17" max="17" width="6.5546875" bestFit="1" customWidth="1"/>
  </cols>
  <sheetData>
    <row r="1" spans="1:19" ht="18" customHeight="1" x14ac:dyDescent="0.25">
      <c r="A1" s="43" t="s">
        <v>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36.75" customHeight="1" x14ac:dyDescent="0.25">
      <c r="A3" s="44" t="s">
        <v>0</v>
      </c>
      <c r="B3" s="40" t="s">
        <v>1</v>
      </c>
      <c r="C3" s="40">
        <v>0</v>
      </c>
      <c r="D3" s="40" t="s">
        <v>81</v>
      </c>
      <c r="E3" s="40">
        <v>0</v>
      </c>
      <c r="F3" s="40" t="s">
        <v>15</v>
      </c>
      <c r="G3" s="40">
        <v>0</v>
      </c>
      <c r="H3" s="40" t="s">
        <v>16</v>
      </c>
      <c r="I3" s="40">
        <v>0</v>
      </c>
      <c r="J3" s="40" t="s">
        <v>82</v>
      </c>
      <c r="K3" s="40">
        <v>0</v>
      </c>
      <c r="L3" s="40" t="s">
        <v>17</v>
      </c>
      <c r="M3" s="40">
        <v>0</v>
      </c>
      <c r="N3" s="40" t="s">
        <v>83</v>
      </c>
      <c r="O3" s="40">
        <v>0</v>
      </c>
      <c r="P3" s="40" t="s">
        <v>18</v>
      </c>
      <c r="Q3" s="40">
        <v>0</v>
      </c>
      <c r="R3" s="40" t="s">
        <v>10</v>
      </c>
      <c r="S3" s="40"/>
    </row>
    <row r="4" spans="1:19" x14ac:dyDescent="0.25">
      <c r="A4" s="44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</row>
    <row r="5" spans="1:19" x14ac:dyDescent="0.25">
      <c r="A5" s="4" t="s">
        <v>37</v>
      </c>
      <c r="B5" s="6">
        <v>2600639.9080507956</v>
      </c>
      <c r="C5" s="25">
        <f>+E5+G5+I5+K5+M5+O5+Q5+S5</f>
        <v>99.999999999999275</v>
      </c>
      <c r="D5" s="6">
        <v>2225058.7573396862</v>
      </c>
      <c r="E5" s="25">
        <f>+D5/B$5*100</f>
        <v>85.558125538702086</v>
      </c>
      <c r="F5" s="6">
        <v>133258.23256647415</v>
      </c>
      <c r="G5" s="25">
        <f>+F5/B$5*100</f>
        <v>5.1240555124124221</v>
      </c>
      <c r="H5" s="6">
        <v>16441.670288927078</v>
      </c>
      <c r="I5" s="25">
        <f>+H5/B$5*100</f>
        <v>0.63221633406565181</v>
      </c>
      <c r="J5" s="6">
        <v>105366.62091952516</v>
      </c>
      <c r="K5" s="25">
        <f>+J5/B$5*100</f>
        <v>4.0515651779910753</v>
      </c>
      <c r="L5" s="6">
        <v>54113.386321033599</v>
      </c>
      <c r="M5" s="25">
        <f>+L5/B$5*100</f>
        <v>2.0807719728331056</v>
      </c>
      <c r="N5" s="6">
        <v>19474.073794902757</v>
      </c>
      <c r="O5" s="25">
        <f>+N5/B$5*100</f>
        <v>0.74881854018377969</v>
      </c>
      <c r="P5" s="6">
        <v>18485.862319670166</v>
      </c>
      <c r="Q5" s="25">
        <f>+P5/B$5*100</f>
        <v>0.71081975872336345</v>
      </c>
      <c r="R5" s="6">
        <v>28441.304500557922</v>
      </c>
      <c r="S5" s="25">
        <f>+R5/B$5*100</f>
        <v>1.0936271650878016</v>
      </c>
    </row>
    <row r="6" spans="1:19" x14ac:dyDescent="0.25">
      <c r="A6" s="3"/>
      <c r="B6" s="7"/>
      <c r="C6" s="3"/>
      <c r="D6" s="7"/>
      <c r="E6" s="3"/>
      <c r="F6" s="7"/>
      <c r="G6" s="3"/>
      <c r="H6" s="7"/>
      <c r="I6" s="3"/>
      <c r="J6" s="7"/>
      <c r="K6" s="3"/>
      <c r="L6" s="7"/>
      <c r="M6" s="3"/>
      <c r="N6" s="7"/>
      <c r="O6" s="3"/>
      <c r="P6" s="7"/>
      <c r="Q6" s="3"/>
      <c r="R6" s="7"/>
      <c r="S6" s="3"/>
    </row>
    <row r="7" spans="1:19" x14ac:dyDescent="0.25">
      <c r="A7" s="4" t="s">
        <v>2</v>
      </c>
      <c r="B7" s="7"/>
      <c r="C7" s="3"/>
      <c r="D7" s="7"/>
      <c r="E7" s="3"/>
      <c r="F7" s="7"/>
      <c r="G7" s="3"/>
      <c r="H7" s="7"/>
      <c r="I7" s="3"/>
      <c r="J7" s="7"/>
      <c r="K7" s="3"/>
      <c r="L7" s="7"/>
      <c r="M7" s="3"/>
      <c r="N7" s="7"/>
      <c r="O7" s="3"/>
      <c r="P7" s="7"/>
      <c r="Q7" s="3"/>
      <c r="R7" s="7"/>
      <c r="S7" s="3"/>
    </row>
    <row r="8" spans="1:19" x14ac:dyDescent="0.25">
      <c r="A8" s="8" t="s">
        <v>38</v>
      </c>
      <c r="B8" s="7">
        <v>1515414.5649090537</v>
      </c>
      <c r="C8" s="9">
        <f>+B8/B5*100</f>
        <v>58.270834044259189</v>
      </c>
      <c r="D8" s="7">
        <v>1404664.3945741339</v>
      </c>
      <c r="E8" s="9">
        <f>+D8/D5*100</f>
        <v>63.129316919862909</v>
      </c>
      <c r="F8" s="7">
        <v>87228.123038944235</v>
      </c>
      <c r="G8" s="9">
        <f>+F8/F5*100</f>
        <v>65.457961852699498</v>
      </c>
      <c r="H8" s="7">
        <v>1515.9917332933276</v>
      </c>
      <c r="I8" s="9">
        <f>+H8/H5*100</f>
        <v>9.2204241214732168</v>
      </c>
      <c r="J8" s="7">
        <v>8016.7351781687248</v>
      </c>
      <c r="K8" s="9">
        <f>+J8/J5*100</f>
        <v>7.6084201127523956</v>
      </c>
      <c r="L8" s="7">
        <v>10165.070962653963</v>
      </c>
      <c r="M8" s="9">
        <f>+L8/L5*100</f>
        <v>18.784762244130434</v>
      </c>
      <c r="N8" s="7">
        <v>0</v>
      </c>
      <c r="O8" s="9">
        <f>+N8/N5*100</f>
        <v>0</v>
      </c>
      <c r="P8" s="7">
        <v>0</v>
      </c>
      <c r="Q8" s="9">
        <f>+P8/P5*100</f>
        <v>0</v>
      </c>
      <c r="R8" s="7">
        <v>3824.2494218643806</v>
      </c>
      <c r="S8" s="9">
        <f>+R8/R5*100</f>
        <v>13.446111171832367</v>
      </c>
    </row>
    <row r="9" spans="1:19" x14ac:dyDescent="0.25">
      <c r="A9" s="10" t="s">
        <v>39</v>
      </c>
      <c r="B9" s="7">
        <v>319878.20980263699</v>
      </c>
      <c r="C9" s="9">
        <v>12.299980816736323</v>
      </c>
      <c r="D9" s="7">
        <v>316336.80341882928</v>
      </c>
      <c r="E9" s="9">
        <v>14.217008983486187</v>
      </c>
      <c r="F9" s="7">
        <v>872.17177019920086</v>
      </c>
      <c r="G9" s="9">
        <v>0.65449747711769268</v>
      </c>
      <c r="H9" s="7">
        <v>0</v>
      </c>
      <c r="I9" s="9">
        <v>0</v>
      </c>
      <c r="J9" s="7">
        <v>967.37361835474746</v>
      </c>
      <c r="K9" s="9">
        <v>0.91810253561570421</v>
      </c>
      <c r="L9" s="7">
        <v>0</v>
      </c>
      <c r="M9" s="9">
        <v>0</v>
      </c>
      <c r="N9" s="7">
        <v>0</v>
      </c>
      <c r="O9" s="9">
        <v>0</v>
      </c>
      <c r="P9" s="7">
        <v>0</v>
      </c>
      <c r="Q9" s="9">
        <v>0</v>
      </c>
      <c r="R9" s="7">
        <v>1701.8609952537226</v>
      </c>
      <c r="S9" s="9">
        <v>5.9837656012590346</v>
      </c>
    </row>
    <row r="10" spans="1:19" x14ac:dyDescent="0.25">
      <c r="A10" s="10" t="s">
        <v>40</v>
      </c>
      <c r="B10" s="7">
        <v>185224.60265732461</v>
      </c>
      <c r="C10" s="9">
        <v>7.1222702567904612</v>
      </c>
      <c r="D10" s="7">
        <v>175896.9188183517</v>
      </c>
      <c r="E10" s="9">
        <v>7.9052707366998574</v>
      </c>
      <c r="F10" s="7">
        <v>9327.6838389728891</v>
      </c>
      <c r="G10" s="9">
        <v>6.9997055036129909</v>
      </c>
      <c r="H10" s="7">
        <v>0</v>
      </c>
      <c r="I10" s="9">
        <v>0</v>
      </c>
      <c r="J10" s="7">
        <v>0</v>
      </c>
      <c r="K10" s="9">
        <v>0</v>
      </c>
      <c r="L10" s="7">
        <v>0</v>
      </c>
      <c r="M10" s="9">
        <v>0</v>
      </c>
      <c r="N10" s="7">
        <v>0</v>
      </c>
      <c r="O10" s="9">
        <v>0</v>
      </c>
      <c r="P10" s="7">
        <v>0</v>
      </c>
      <c r="Q10" s="9">
        <v>0</v>
      </c>
      <c r="R10" s="7">
        <v>0</v>
      </c>
      <c r="S10" s="9">
        <v>0</v>
      </c>
    </row>
    <row r="11" spans="1:19" x14ac:dyDescent="0.25">
      <c r="A11" s="10" t="s">
        <v>41</v>
      </c>
      <c r="B11" s="7">
        <v>1010311.7524490902</v>
      </c>
      <c r="C11" s="9">
        <v>38.848582970732323</v>
      </c>
      <c r="D11" s="7">
        <v>912430.67233694647</v>
      </c>
      <c r="E11" s="9">
        <v>41.007037199676574</v>
      </c>
      <c r="F11" s="7">
        <v>77028.267429772124</v>
      </c>
      <c r="G11" s="9">
        <v>57.803758871968803</v>
      </c>
      <c r="H11" s="7">
        <v>1515.9917332933276</v>
      </c>
      <c r="I11" s="9">
        <v>9.2204241214732168</v>
      </c>
      <c r="J11" s="7">
        <v>7049.3615598139759</v>
      </c>
      <c r="K11" s="9">
        <v>6.6903175771366898</v>
      </c>
      <c r="L11" s="7">
        <v>10165.070962653963</v>
      </c>
      <c r="M11" s="9">
        <v>18.784762244130434</v>
      </c>
      <c r="N11" s="7">
        <v>0</v>
      </c>
      <c r="O11" s="9">
        <v>0</v>
      </c>
      <c r="P11" s="7">
        <v>0</v>
      </c>
      <c r="Q11" s="9">
        <v>0</v>
      </c>
      <c r="R11" s="7">
        <v>2122.3884266106584</v>
      </c>
      <c r="S11" s="9">
        <v>7.4623455705733299</v>
      </c>
    </row>
    <row r="12" spans="1:19" x14ac:dyDescent="0.25">
      <c r="A12" s="8" t="s">
        <v>42</v>
      </c>
      <c r="B12" s="7">
        <v>1085225.3431416976</v>
      </c>
      <c r="C12" s="9">
        <v>41.729165955739113</v>
      </c>
      <c r="D12" s="7">
        <v>820394.36276553618</v>
      </c>
      <c r="E12" s="9">
        <v>36.870683080136367</v>
      </c>
      <c r="F12" s="7">
        <v>46030.109527529981</v>
      </c>
      <c r="G12" s="9">
        <v>34.542038147300545</v>
      </c>
      <c r="H12" s="7">
        <v>14925.678555633751</v>
      </c>
      <c r="I12" s="9">
        <v>90.779575878526785</v>
      </c>
      <c r="J12" s="7">
        <v>97349.885741356382</v>
      </c>
      <c r="K12" s="9">
        <v>92.391579887247559</v>
      </c>
      <c r="L12" s="7">
        <v>43948.315358379579</v>
      </c>
      <c r="M12" s="9">
        <v>81.215237755869467</v>
      </c>
      <c r="N12" s="7">
        <v>19474.073794902757</v>
      </c>
      <c r="O12" s="9">
        <v>100</v>
      </c>
      <c r="P12" s="7">
        <v>18485.862319670166</v>
      </c>
      <c r="Q12" s="9">
        <v>100</v>
      </c>
      <c r="R12" s="7">
        <v>24617.055078693542</v>
      </c>
      <c r="S12" s="9">
        <v>86.553888828167601</v>
      </c>
    </row>
    <row r="13" spans="1:19" x14ac:dyDescent="0.25">
      <c r="A13" s="3"/>
      <c r="B13" s="7"/>
      <c r="C13" s="3"/>
      <c r="D13" s="7"/>
      <c r="E13" s="3"/>
      <c r="F13" s="7"/>
      <c r="G13" s="3"/>
      <c r="H13" s="7"/>
      <c r="I13" s="3"/>
      <c r="J13" s="7"/>
      <c r="K13" s="3"/>
      <c r="L13" s="7"/>
      <c r="M13" s="3"/>
      <c r="N13" s="7"/>
      <c r="O13" s="3"/>
      <c r="P13" s="7"/>
      <c r="Q13" s="3"/>
      <c r="R13" s="7"/>
      <c r="S13" s="3"/>
    </row>
    <row r="14" spans="1:19" x14ac:dyDescent="0.25">
      <c r="A14" s="4" t="s">
        <v>78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25">
      <c r="A15" s="10" t="s">
        <v>43</v>
      </c>
      <c r="B15" s="7">
        <v>348326.97516040184</v>
      </c>
      <c r="C15" s="9">
        <v>13.393894867262734</v>
      </c>
      <c r="D15" s="7">
        <v>278397.03893106757</v>
      </c>
      <c r="E15" s="9">
        <v>12.511896057249439</v>
      </c>
      <c r="F15" s="7">
        <v>10376.622707551109</v>
      </c>
      <c r="G15" s="9">
        <v>7.7868530204127273</v>
      </c>
      <c r="H15" s="7">
        <v>2151.3574073574287</v>
      </c>
      <c r="I15" s="9">
        <v>13.084786214246716</v>
      </c>
      <c r="J15" s="7">
        <v>20942.513995546262</v>
      </c>
      <c r="K15" s="9">
        <v>19.87585234563166</v>
      </c>
      <c r="L15" s="7">
        <v>13418.16346031086</v>
      </c>
      <c r="M15" s="9">
        <v>24.796384725779557</v>
      </c>
      <c r="N15" s="7">
        <v>8744.1997514836494</v>
      </c>
      <c r="O15" s="9">
        <v>44.901749082271635</v>
      </c>
      <c r="P15" s="7">
        <v>6397.7231422079576</v>
      </c>
      <c r="Q15" s="9">
        <v>34.608735213830741</v>
      </c>
      <c r="R15" s="7">
        <v>7899.3557648775259</v>
      </c>
      <c r="S15" s="9">
        <v>27.774238571661002</v>
      </c>
    </row>
    <row r="16" spans="1:19" x14ac:dyDescent="0.25">
      <c r="A16" s="10" t="s">
        <v>73</v>
      </c>
      <c r="B16" s="7">
        <v>460409.87025897717</v>
      </c>
      <c r="C16" s="9">
        <v>17.703714721660898</v>
      </c>
      <c r="D16" s="7">
        <v>393627.70267474069</v>
      </c>
      <c r="E16" s="9">
        <v>17.690665533047223</v>
      </c>
      <c r="F16" s="7">
        <v>12753.840252023678</v>
      </c>
      <c r="G16" s="9">
        <v>9.5707709808184571</v>
      </c>
      <c r="H16" s="7">
        <v>3782.1165992518982</v>
      </c>
      <c r="I16" s="9">
        <v>23.003238313318015</v>
      </c>
      <c r="J16" s="7">
        <v>29487.063079801883</v>
      </c>
      <c r="K16" s="9">
        <v>27.985203304871025</v>
      </c>
      <c r="L16" s="7">
        <v>6126.2975641482872</v>
      </c>
      <c r="M16" s="9">
        <v>11.321223787037379</v>
      </c>
      <c r="N16" s="7">
        <v>4814.0616887075521</v>
      </c>
      <c r="O16" s="9">
        <v>24.720362772619303</v>
      </c>
      <c r="P16" s="7">
        <v>4015.082198093965</v>
      </c>
      <c r="Q16" s="9">
        <v>21.71974522292993</v>
      </c>
      <c r="R16" s="7">
        <v>5803.7062022098871</v>
      </c>
      <c r="S16" s="9">
        <v>20.405907197737847</v>
      </c>
    </row>
    <row r="17" spans="1:19" x14ac:dyDescent="0.25">
      <c r="A17" s="10" t="s">
        <v>74</v>
      </c>
      <c r="B17" s="7">
        <v>934718.14033075841</v>
      </c>
      <c r="C17" s="9">
        <v>35.941851751069166</v>
      </c>
      <c r="D17" s="7">
        <v>789199.97237773926</v>
      </c>
      <c r="E17" s="9">
        <v>35.468725029145688</v>
      </c>
      <c r="F17" s="7">
        <v>52828.577190052143</v>
      </c>
      <c r="G17" s="9">
        <v>39.643762469759075</v>
      </c>
      <c r="H17" s="7">
        <v>6746.6516648788665</v>
      </c>
      <c r="I17" s="9">
        <v>41.033858156263562</v>
      </c>
      <c r="J17" s="7">
        <v>40428.832852983818</v>
      </c>
      <c r="K17" s="9">
        <v>38.369677702639585</v>
      </c>
      <c r="L17" s="7">
        <v>23138.548221434172</v>
      </c>
      <c r="M17" s="9">
        <v>42.759379507617943</v>
      </c>
      <c r="N17" s="7">
        <v>4476.8082405643427</v>
      </c>
      <c r="O17" s="9">
        <v>22.988555387605263</v>
      </c>
      <c r="P17" s="7">
        <v>6866.1774330203461</v>
      </c>
      <c r="Q17" s="9">
        <v>37.142857142857132</v>
      </c>
      <c r="R17" s="7">
        <v>11032.572350084549</v>
      </c>
      <c r="S17" s="9">
        <v>38.790669217961252</v>
      </c>
    </row>
    <row r="18" spans="1:19" x14ac:dyDescent="0.25">
      <c r="A18" s="10" t="s">
        <v>75</v>
      </c>
      <c r="B18" s="7">
        <v>248565.45944603841</v>
      </c>
      <c r="C18" s="9">
        <v>9.557857613295667</v>
      </c>
      <c r="D18" s="7">
        <v>205628.31493069307</v>
      </c>
      <c r="E18" s="9">
        <v>9.2414779723186005</v>
      </c>
      <c r="F18" s="7">
        <v>24255.512637822754</v>
      </c>
      <c r="G18" s="9">
        <v>18.201886795791925</v>
      </c>
      <c r="H18" s="7">
        <v>832.62073232363332</v>
      </c>
      <c r="I18" s="9">
        <v>5.0640884879219108</v>
      </c>
      <c r="J18" s="7">
        <v>7194.940400906492</v>
      </c>
      <c r="K18" s="9">
        <v>6.8284816748576391</v>
      </c>
      <c r="L18" s="7">
        <v>6965.2321334183634</v>
      </c>
      <c r="M18" s="9">
        <v>12.87155102823608</v>
      </c>
      <c r="N18" s="7">
        <v>726.65082093698902</v>
      </c>
      <c r="O18" s="9">
        <v>3.7313755128481967</v>
      </c>
      <c r="P18" s="7">
        <v>500.41347043693111</v>
      </c>
      <c r="Q18" s="9">
        <v>2.7070063694267508</v>
      </c>
      <c r="R18" s="7">
        <v>2461.7743195001235</v>
      </c>
      <c r="S18" s="9">
        <v>8.6556308254139047</v>
      </c>
    </row>
    <row r="19" spans="1:19" x14ac:dyDescent="0.25">
      <c r="A19" s="10" t="s">
        <v>76</v>
      </c>
      <c r="B19" s="7">
        <v>372099.41379201732</v>
      </c>
      <c r="C19" s="9">
        <v>14.30799445321553</v>
      </c>
      <c r="D19" s="7">
        <v>337270.91337598133</v>
      </c>
      <c r="E19" s="9">
        <v>15.15784301261453</v>
      </c>
      <c r="F19" s="7">
        <v>23908.29784464277</v>
      </c>
      <c r="G19" s="9">
        <v>17.94132894019619</v>
      </c>
      <c r="H19" s="7">
        <v>1869.2247712488083</v>
      </c>
      <c r="I19" s="9">
        <v>11.36882529816736</v>
      </c>
      <c r="J19" s="7">
        <v>2841.5235241000373</v>
      </c>
      <c r="K19" s="9">
        <v>2.6967966698583608</v>
      </c>
      <c r="L19" s="7">
        <v>4229.6562497515552</v>
      </c>
      <c r="M19" s="9">
        <v>7.8162845412383835</v>
      </c>
      <c r="N19" s="7">
        <v>264.92477846661058</v>
      </c>
      <c r="O19" s="9">
        <v>1.3603973223925716</v>
      </c>
      <c r="P19" s="7">
        <v>706.46607591096154</v>
      </c>
      <c r="Q19" s="9">
        <v>3.8216560509554123</v>
      </c>
      <c r="R19" s="7">
        <v>1008.4071719155007</v>
      </c>
      <c r="S19" s="9">
        <v>3.5455728547743619</v>
      </c>
    </row>
    <row r="20" spans="1:19" x14ac:dyDescent="0.25">
      <c r="A20" s="10" t="s">
        <v>44</v>
      </c>
      <c r="B20" s="7">
        <v>214052.18963220555</v>
      </c>
      <c r="C20" s="9">
        <v>8.2307507844344254</v>
      </c>
      <c r="D20" s="7">
        <v>202543.12601634386</v>
      </c>
      <c r="E20" s="9">
        <v>9.1028214580053373</v>
      </c>
      <c r="F20" s="7">
        <v>6636.9857733254867</v>
      </c>
      <c r="G20" s="9">
        <v>4.9805446504137842</v>
      </c>
      <c r="H20" s="7">
        <v>1059.6991138664423</v>
      </c>
      <c r="I20" s="9">
        <v>6.4452035300824315</v>
      </c>
      <c r="J20" s="7">
        <v>3812.3787286696502</v>
      </c>
      <c r="K20" s="9">
        <v>3.618203464626045</v>
      </c>
      <c r="L20" s="7">
        <v>0</v>
      </c>
      <c r="M20" s="9">
        <v>0</v>
      </c>
      <c r="N20" s="7">
        <v>0</v>
      </c>
      <c r="O20" s="9">
        <v>0</v>
      </c>
      <c r="P20" s="7">
        <v>0</v>
      </c>
      <c r="Q20" s="9">
        <v>0</v>
      </c>
      <c r="R20" s="7">
        <v>0</v>
      </c>
      <c r="S20" s="9">
        <v>0</v>
      </c>
    </row>
    <row r="21" spans="1:19" x14ac:dyDescent="0.25">
      <c r="A21" s="10" t="s">
        <v>77</v>
      </c>
      <c r="B21" s="7">
        <v>22467.859430351135</v>
      </c>
      <c r="C21" s="9">
        <v>0.86393580905981748</v>
      </c>
      <c r="D21" s="7">
        <v>18391.689033093768</v>
      </c>
      <c r="E21" s="9">
        <v>0.82657093761798661</v>
      </c>
      <c r="F21" s="7">
        <v>2498.3961610562164</v>
      </c>
      <c r="G21" s="9">
        <v>1.8748531426078487</v>
      </c>
      <c r="H21" s="7">
        <v>0</v>
      </c>
      <c r="I21" s="9">
        <v>0</v>
      </c>
      <c r="J21" s="7">
        <v>659.36833751689744</v>
      </c>
      <c r="K21" s="9">
        <v>0.62578483751557035</v>
      </c>
      <c r="L21" s="7">
        <v>235.4886919703205</v>
      </c>
      <c r="M21" s="9">
        <v>0.43517641009057906</v>
      </c>
      <c r="N21" s="7">
        <v>447.42851474360896</v>
      </c>
      <c r="O21" s="9">
        <v>2.2975599222630096</v>
      </c>
      <c r="P21" s="7">
        <v>0</v>
      </c>
      <c r="Q21" s="9">
        <v>0</v>
      </c>
      <c r="R21" s="7">
        <v>235.4886919703205</v>
      </c>
      <c r="S21" s="9">
        <v>0.82798133245154426</v>
      </c>
    </row>
    <row r="22" spans="1:19" x14ac:dyDescent="0.25">
      <c r="A22" s="3"/>
      <c r="B22" s="7"/>
      <c r="C22" s="3"/>
      <c r="D22" s="7"/>
      <c r="E22" s="3"/>
      <c r="F22" s="7"/>
      <c r="G22" s="3"/>
      <c r="H22" s="7"/>
      <c r="I22" s="3"/>
      <c r="J22" s="7"/>
      <c r="K22" s="3"/>
      <c r="L22" s="7"/>
      <c r="M22" s="3"/>
      <c r="N22" s="7"/>
      <c r="O22" s="3"/>
      <c r="P22" s="7"/>
      <c r="Q22" s="3"/>
      <c r="R22" s="7"/>
      <c r="S22" s="3"/>
    </row>
    <row r="23" spans="1:19" x14ac:dyDescent="0.25">
      <c r="A23" s="27" t="s">
        <v>59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8" t="s">
        <v>45</v>
      </c>
      <c r="B24" s="7">
        <v>1589636.0443537112</v>
      </c>
      <c r="C24" s="9">
        <v>61.124803915862337</v>
      </c>
      <c r="D24" s="7">
        <v>1350454.0764613703</v>
      </c>
      <c r="E24" s="9">
        <v>60.692962467022383</v>
      </c>
      <c r="F24" s="7">
        <v>74999.159121920733</v>
      </c>
      <c r="G24" s="9">
        <v>56.281069977802964</v>
      </c>
      <c r="H24" s="7">
        <v>10428.298333256391</v>
      </c>
      <c r="I24" s="9">
        <v>63.426027587230628</v>
      </c>
      <c r="J24" s="7">
        <v>74755.987963614694</v>
      </c>
      <c r="K24" s="9">
        <v>70.948453420282263</v>
      </c>
      <c r="L24" s="7">
        <v>30343.924759627233</v>
      </c>
      <c r="M24" s="9">
        <v>56.074710570890119</v>
      </c>
      <c r="N24" s="7">
        <v>14550.678070637552</v>
      </c>
      <c r="O24" s="9">
        <v>74.7182034117901</v>
      </c>
      <c r="P24" s="7">
        <v>13608.723302756271</v>
      </c>
      <c r="Q24" s="9">
        <v>73.616924476797053</v>
      </c>
      <c r="R24" s="7">
        <v>20495.196340534421</v>
      </c>
      <c r="S24" s="9">
        <v>72.061379393242575</v>
      </c>
    </row>
    <row r="25" spans="1:19" x14ac:dyDescent="0.25">
      <c r="A25" s="8" t="s">
        <v>46</v>
      </c>
      <c r="B25" s="7">
        <v>1011003.8636970477</v>
      </c>
      <c r="C25" s="9">
        <v>38.875196084136263</v>
      </c>
      <c r="D25" s="7">
        <v>874604.68087830255</v>
      </c>
      <c r="E25" s="9">
        <v>39.307037532977027</v>
      </c>
      <c r="F25" s="7">
        <v>58259.073444553476</v>
      </c>
      <c r="G25" s="9">
        <v>43.718930022197085</v>
      </c>
      <c r="H25" s="7">
        <v>6013.3719556706828</v>
      </c>
      <c r="I25" s="9">
        <v>36.573972412769336</v>
      </c>
      <c r="J25" s="7">
        <v>30610.632955910409</v>
      </c>
      <c r="K25" s="9">
        <v>29.051546579717684</v>
      </c>
      <c r="L25" s="7">
        <v>23769.461561406322</v>
      </c>
      <c r="M25" s="9">
        <v>43.925289429109803</v>
      </c>
      <c r="N25" s="7">
        <v>4923.3957242651995</v>
      </c>
      <c r="O25" s="9">
        <v>25.281796588209883</v>
      </c>
      <c r="P25" s="7">
        <v>4877.1390169138867</v>
      </c>
      <c r="Q25" s="9">
        <v>26.383075523202898</v>
      </c>
      <c r="R25" s="7">
        <v>7946.1081600234847</v>
      </c>
      <c r="S25" s="9">
        <v>27.938620606757365</v>
      </c>
    </row>
    <row r="26" spans="1:19" x14ac:dyDescent="0.25">
      <c r="A26" s="3"/>
      <c r="B26" s="7"/>
      <c r="C26" s="3"/>
      <c r="D26" s="7"/>
      <c r="E26" s="3"/>
      <c r="F26" s="7"/>
      <c r="G26" s="3"/>
      <c r="H26" s="7"/>
      <c r="I26" s="3"/>
      <c r="J26" s="7"/>
      <c r="K26" s="3"/>
      <c r="L26" s="7"/>
      <c r="M26" s="3"/>
      <c r="N26" s="7"/>
      <c r="O26" s="3"/>
      <c r="P26" s="7"/>
      <c r="Q26" s="3"/>
      <c r="R26" s="7"/>
      <c r="S26" s="3"/>
    </row>
    <row r="27" spans="1:19" x14ac:dyDescent="0.25">
      <c r="A27" s="4" t="s">
        <v>47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5">
      <c r="A28" s="8" t="s">
        <v>48</v>
      </c>
      <c r="B28" s="7">
        <v>501299.39722159895</v>
      </c>
      <c r="C28" s="9">
        <v>19.276001866683945</v>
      </c>
      <c r="D28" s="7">
        <v>384425.80405507301</v>
      </c>
      <c r="E28" s="9">
        <v>17.277107976901171</v>
      </c>
      <c r="F28" s="7">
        <v>17526.758720938</v>
      </c>
      <c r="G28" s="9">
        <v>13.152477249159825</v>
      </c>
      <c r="H28" s="7">
        <v>5890.5814234290174</v>
      </c>
      <c r="I28" s="9">
        <v>35.82714724182329</v>
      </c>
      <c r="J28" s="7">
        <v>38962.057880745313</v>
      </c>
      <c r="K28" s="9">
        <v>36.977609740852358</v>
      </c>
      <c r="L28" s="7">
        <v>22908.203515729027</v>
      </c>
      <c r="M28" s="9">
        <v>42.3337090379515</v>
      </c>
      <c r="N28" s="7">
        <v>8205.098853080166</v>
      </c>
      <c r="O28" s="9">
        <v>42.133448499244217</v>
      </c>
      <c r="P28" s="7">
        <v>9571.774297550779</v>
      </c>
      <c r="Q28" s="9">
        <v>51.778889899908997</v>
      </c>
      <c r="R28" s="7">
        <v>13809.118475055202</v>
      </c>
      <c r="S28" s="9">
        <v>48.553041843718219</v>
      </c>
    </row>
    <row r="29" spans="1:19" x14ac:dyDescent="0.25">
      <c r="A29" s="8" t="s">
        <v>49</v>
      </c>
      <c r="B29" s="7">
        <v>499976.73142788804</v>
      </c>
      <c r="C29" s="9">
        <v>19.225142622787228</v>
      </c>
      <c r="D29" s="7">
        <v>417142.34498904221</v>
      </c>
      <c r="E29" s="9">
        <v>18.747475481851268</v>
      </c>
      <c r="F29" s="7">
        <v>17161.623190877555</v>
      </c>
      <c r="G29" s="9">
        <v>12.87847126616864</v>
      </c>
      <c r="H29" s="7">
        <v>2748.4894477107405</v>
      </c>
      <c r="I29" s="9">
        <v>16.716607251039193</v>
      </c>
      <c r="J29" s="7">
        <v>33130.112917986866</v>
      </c>
      <c r="K29" s="9">
        <v>31.442702279776373</v>
      </c>
      <c r="L29" s="7">
        <v>13321.549911413758</v>
      </c>
      <c r="M29" s="9">
        <v>24.617845633208393</v>
      </c>
      <c r="N29" s="7">
        <v>4685.3839391666279</v>
      </c>
      <c r="O29" s="9">
        <v>24.059598358885772</v>
      </c>
      <c r="P29" s="7">
        <v>5453.2452811984213</v>
      </c>
      <c r="Q29" s="9">
        <v>29.499545040946302</v>
      </c>
      <c r="R29" s="7">
        <v>6333.9817504929224</v>
      </c>
      <c r="S29" s="9">
        <v>22.27036298693216</v>
      </c>
    </row>
    <row r="30" spans="1:19" x14ac:dyDescent="0.25">
      <c r="A30" s="8" t="s">
        <v>50</v>
      </c>
      <c r="B30" s="7">
        <v>500070.42712956283</v>
      </c>
      <c r="C30" s="9">
        <v>19.228745416906655</v>
      </c>
      <c r="D30" s="7">
        <v>443934.06506374211</v>
      </c>
      <c r="E30" s="9">
        <v>19.951565935027997</v>
      </c>
      <c r="F30" s="7">
        <v>20100.558249764701</v>
      </c>
      <c r="G30" s="9">
        <v>15.083914789082767</v>
      </c>
      <c r="H30" s="7">
        <v>2987.342263852066</v>
      </c>
      <c r="I30" s="9">
        <v>18.169335665756186</v>
      </c>
      <c r="J30" s="7">
        <v>12287.156467636791</v>
      </c>
      <c r="K30" s="9">
        <v>11.661336731127815</v>
      </c>
      <c r="L30" s="7">
        <v>10755.558768957402</v>
      </c>
      <c r="M30" s="9">
        <v>19.875966928310252</v>
      </c>
      <c r="N30" s="7">
        <v>3051.2606231011523</v>
      </c>
      <c r="O30" s="9">
        <v>15.66832217663571</v>
      </c>
      <c r="P30" s="7">
        <v>1174.079335680598</v>
      </c>
      <c r="Q30" s="9">
        <v>6.3512283894449473</v>
      </c>
      <c r="R30" s="7">
        <v>5780.4063568286174</v>
      </c>
      <c r="S30" s="9">
        <v>20.323984635498086</v>
      </c>
    </row>
    <row r="31" spans="1:19" x14ac:dyDescent="0.25">
      <c r="A31" s="8" t="s">
        <v>51</v>
      </c>
      <c r="B31" s="7">
        <v>500933.75119976094</v>
      </c>
      <c r="C31" s="9">
        <v>19.261942018540182</v>
      </c>
      <c r="D31" s="7">
        <v>439431.86561712757</v>
      </c>
      <c r="E31" s="9">
        <v>19.749225235854848</v>
      </c>
      <c r="F31" s="7">
        <v>40463.556569673994</v>
      </c>
      <c r="G31" s="9">
        <v>30.364770558914078</v>
      </c>
      <c r="H31" s="7">
        <v>2937.3341955427622</v>
      </c>
      <c r="I31" s="9">
        <v>17.865181237218703</v>
      </c>
      <c r="J31" s="7">
        <v>8771.3396419795699</v>
      </c>
      <c r="K31" s="9">
        <v>8.3245904304730161</v>
      </c>
      <c r="L31" s="7">
        <v>4671.1842296387458</v>
      </c>
      <c r="M31" s="9">
        <v>8.632215699691077</v>
      </c>
      <c r="N31" s="7">
        <v>1424.7065864204394</v>
      </c>
      <c r="O31" s="9">
        <v>7.3159144893111652</v>
      </c>
      <c r="P31" s="7">
        <v>1862.8837596937856</v>
      </c>
      <c r="Q31" s="9">
        <v>10.077343039126475</v>
      </c>
      <c r="R31" s="7">
        <v>1370.880599684366</v>
      </c>
      <c r="S31" s="9">
        <v>4.8200341853429185</v>
      </c>
    </row>
    <row r="32" spans="1:19" x14ac:dyDescent="0.25">
      <c r="A32" s="8" t="s">
        <v>52</v>
      </c>
      <c r="B32" s="7">
        <v>500532.59089308517</v>
      </c>
      <c r="C32" s="9">
        <v>19.246516572463086</v>
      </c>
      <c r="D32" s="7">
        <v>453764.53873390757</v>
      </c>
      <c r="E32" s="9">
        <v>20.393373309226011</v>
      </c>
      <c r="F32" s="7">
        <v>32932.974531357839</v>
      </c>
      <c r="G32" s="9">
        <v>24.713651004585888</v>
      </c>
      <c r="H32" s="7">
        <v>919.14756965618585</v>
      </c>
      <c r="I32" s="9">
        <v>5.5903539817070858</v>
      </c>
      <c r="J32" s="7">
        <v>10665.092768343373</v>
      </c>
      <c r="K32" s="9">
        <v>10.121889337695423</v>
      </c>
      <c r="L32" s="7">
        <v>1206.2767347236777</v>
      </c>
      <c r="M32" s="9">
        <v>2.2291651229647846</v>
      </c>
      <c r="N32" s="7">
        <v>529.84955693322115</v>
      </c>
      <c r="O32" s="9">
        <v>2.7207946447851432</v>
      </c>
      <c r="P32" s="7">
        <v>0</v>
      </c>
      <c r="Q32" s="9">
        <v>0</v>
      </c>
      <c r="R32" s="7">
        <v>514.71099816370054</v>
      </c>
      <c r="S32" s="9">
        <v>1.8097306266440893</v>
      </c>
    </row>
    <row r="33" spans="1:19" x14ac:dyDescent="0.25">
      <c r="A33" s="11" t="s">
        <v>53</v>
      </c>
      <c r="B33" s="12">
        <v>97827.010178844153</v>
      </c>
      <c r="C33" s="22">
        <v>3.7616515026167705</v>
      </c>
      <c r="D33" s="12">
        <v>86360.138880760889</v>
      </c>
      <c r="E33" s="22">
        <v>3.881252061137225</v>
      </c>
      <c r="F33" s="12">
        <v>5072.7613038620339</v>
      </c>
      <c r="G33" s="22">
        <v>3.8067151320887831</v>
      </c>
      <c r="H33" s="12">
        <v>958.77538873630488</v>
      </c>
      <c r="I33" s="22">
        <v>5.8313746224555327</v>
      </c>
      <c r="J33" s="12">
        <v>1550.861242833111</v>
      </c>
      <c r="K33" s="22">
        <v>1.4718714800748873</v>
      </c>
      <c r="L33" s="12">
        <v>1250.613160570952</v>
      </c>
      <c r="M33" s="22">
        <v>2.3110975778738969</v>
      </c>
      <c r="N33" s="12">
        <v>1577.7742362011475</v>
      </c>
      <c r="O33" s="22">
        <v>8.1019218311379824</v>
      </c>
      <c r="P33" s="12">
        <v>423.87964554657697</v>
      </c>
      <c r="Q33" s="22">
        <v>2.2929936305732479</v>
      </c>
      <c r="R33" s="12">
        <v>632.20632033309892</v>
      </c>
      <c r="S33" s="22">
        <v>2.2228457218644708</v>
      </c>
    </row>
    <row r="34" spans="1:19" x14ac:dyDescent="0.25">
      <c r="A34" s="1" t="str">
        <f>Cuadro02!A34</f>
        <v>Fuente: Instituto Nacional de Estadística (INE).  LXXXI Encuesta Permanente de Hogares de Propósitos Múltiples, Junio 2024.</v>
      </c>
      <c r="B34" s="30"/>
      <c r="C34" s="32"/>
      <c r="D34" s="30"/>
      <c r="E34" s="32"/>
      <c r="F34" s="30"/>
      <c r="G34" s="32"/>
      <c r="H34" s="30"/>
      <c r="I34" s="32"/>
      <c r="J34" s="30"/>
      <c r="K34" s="32"/>
      <c r="L34" s="30"/>
      <c r="M34" s="32"/>
      <c r="N34" s="30"/>
      <c r="O34" s="32"/>
      <c r="P34" s="30"/>
      <c r="Q34" s="32"/>
    </row>
    <row r="35" spans="1:19" x14ac:dyDescent="0.25">
      <c r="A35" s="26" t="s">
        <v>19</v>
      </c>
    </row>
    <row r="36" spans="1:19" x14ac:dyDescent="0.25">
      <c r="A36" s="26" t="s">
        <v>20</v>
      </c>
    </row>
    <row r="37" spans="1:19" x14ac:dyDescent="0.25">
      <c r="A37" s="1" t="s">
        <v>80</v>
      </c>
    </row>
  </sheetData>
  <mergeCells count="11">
    <mergeCell ref="R3:S3"/>
    <mergeCell ref="N3:O3"/>
    <mergeCell ref="A1:Q1"/>
    <mergeCell ref="B3:C3"/>
    <mergeCell ref="P3:Q3"/>
    <mergeCell ref="D3:E3"/>
    <mergeCell ref="F3:G3"/>
    <mergeCell ref="H3:I3"/>
    <mergeCell ref="A3:A4"/>
    <mergeCell ref="J3:K3"/>
    <mergeCell ref="L3:M3"/>
  </mergeCells>
  <phoneticPr fontId="3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N46"/>
  <sheetViews>
    <sheetView tabSelected="1" zoomScale="130" zoomScaleNormal="130" workbookViewId="0">
      <selection activeCell="A46" sqref="A46"/>
    </sheetView>
  </sheetViews>
  <sheetFormatPr baseColWidth="10" defaultRowHeight="13.2" x14ac:dyDescent="0.25"/>
  <cols>
    <col min="1" max="1" width="19.5546875" customWidth="1"/>
    <col min="2" max="2" width="10" customWidth="1"/>
    <col min="3" max="3" width="10.109375" customWidth="1"/>
    <col min="4" max="4" width="7.44140625" bestFit="1" customWidth="1"/>
    <col min="5" max="5" width="7" customWidth="1"/>
    <col min="7" max="7" width="6.109375" bestFit="1" customWidth="1"/>
    <col min="11" max="11" width="6.109375" bestFit="1" customWidth="1"/>
  </cols>
  <sheetData>
    <row r="1" spans="1:13" x14ac:dyDescent="0.25">
      <c r="A1" s="45" t="s">
        <v>60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5">
      <c r="A3" s="46" t="s">
        <v>0</v>
      </c>
      <c r="B3" s="46" t="s">
        <v>21</v>
      </c>
      <c r="C3" s="47" t="s">
        <v>32</v>
      </c>
      <c r="D3" s="47"/>
      <c r="E3" s="47"/>
      <c r="F3" s="47" t="s">
        <v>21</v>
      </c>
      <c r="G3" s="47"/>
      <c r="H3" s="47"/>
      <c r="I3" s="47"/>
      <c r="J3" s="47" t="s">
        <v>22</v>
      </c>
      <c r="K3" s="47"/>
      <c r="L3" s="47"/>
      <c r="M3" s="47"/>
    </row>
    <row r="4" spans="1:13" ht="20.399999999999999" x14ac:dyDescent="0.25">
      <c r="A4" s="46"/>
      <c r="B4" s="46"/>
      <c r="C4" s="17" t="s">
        <v>23</v>
      </c>
      <c r="D4" s="17" t="s">
        <v>24</v>
      </c>
      <c r="E4" s="17" t="s">
        <v>25</v>
      </c>
      <c r="F4" s="17" t="s">
        <v>26</v>
      </c>
      <c r="G4" s="17" t="s">
        <v>27</v>
      </c>
      <c r="H4" s="17" t="s">
        <v>28</v>
      </c>
      <c r="I4" s="17" t="s">
        <v>29</v>
      </c>
      <c r="J4" s="17" t="s">
        <v>26</v>
      </c>
      <c r="K4" s="17" t="s">
        <v>27</v>
      </c>
      <c r="L4" s="17" t="s">
        <v>28</v>
      </c>
      <c r="M4" s="17" t="s">
        <v>29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A6" s="27" t="s">
        <v>36</v>
      </c>
      <c r="B6" s="29">
        <v>2624032.9554524929</v>
      </c>
      <c r="C6" s="29">
        <f>C9+C13</f>
        <v>195865.06238902453</v>
      </c>
      <c r="D6" s="20">
        <f>+C6/C$6*100</f>
        <v>100</v>
      </c>
      <c r="E6" s="20">
        <f>+C6/B6*100</f>
        <v>7.4642760100262997</v>
      </c>
      <c r="F6" s="20">
        <v>3.7689869537368623</v>
      </c>
      <c r="G6" s="20">
        <v>2.9689348471790407</v>
      </c>
      <c r="H6" s="20">
        <v>1.8876602004977829</v>
      </c>
      <c r="I6" s="20">
        <v>1.5903674898138835</v>
      </c>
      <c r="J6" s="20">
        <v>5.5628953225180355</v>
      </c>
      <c r="K6" s="20">
        <v>1.313371389335414</v>
      </c>
      <c r="L6" s="20">
        <v>1.1843161480876889</v>
      </c>
      <c r="M6" s="20">
        <v>4.9213043646652341</v>
      </c>
    </row>
    <row r="7" spans="1:13" x14ac:dyDescent="0.25">
      <c r="A7" s="13"/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18" t="s">
        <v>2</v>
      </c>
      <c r="B8" s="7"/>
      <c r="C8" s="7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A9" s="14" t="s">
        <v>38</v>
      </c>
      <c r="B9" s="7">
        <v>1528657.0961098641</v>
      </c>
      <c r="C9" s="7">
        <v>102397.61930564798</v>
      </c>
      <c r="D9" s="9">
        <f>+C9/C$6*100</f>
        <v>52.279675638255085</v>
      </c>
      <c r="E9" s="9">
        <f>+C9/B9*100</f>
        <v>6.6985342603144993</v>
      </c>
      <c r="F9" s="9">
        <v>3.6240547725721872</v>
      </c>
      <c r="G9" s="9">
        <v>3.024215057286725</v>
      </c>
      <c r="H9" s="9">
        <v>1.9266481172653045</v>
      </c>
      <c r="I9" s="9">
        <v>1.5126866702741626</v>
      </c>
      <c r="J9" s="9">
        <v>5.3654357909874291</v>
      </c>
      <c r="K9" s="9">
        <v>1.2582294787489678</v>
      </c>
      <c r="L9" s="9">
        <v>1.1414575268637213</v>
      </c>
      <c r="M9" s="9">
        <v>5.029689859831449</v>
      </c>
    </row>
    <row r="10" spans="1:13" x14ac:dyDescent="0.25">
      <c r="A10" s="15" t="s">
        <v>39</v>
      </c>
      <c r="B10" s="7">
        <v>325060.56847239478</v>
      </c>
      <c r="C10" s="7">
        <v>19167.305428650052</v>
      </c>
      <c r="D10" s="9">
        <f>+C10/C$6*100</f>
        <v>9.7859746883189445</v>
      </c>
      <c r="E10" s="9">
        <f>+C10/B10*100</f>
        <v>5.8965335348811472</v>
      </c>
      <c r="F10" s="9">
        <v>3.5614933434107252</v>
      </c>
      <c r="G10" s="9">
        <v>3.2532281526239228</v>
      </c>
      <c r="H10" s="9">
        <v>2.1156034231638299</v>
      </c>
      <c r="I10" s="9">
        <v>1.4388607300163181</v>
      </c>
      <c r="J10" s="9">
        <v>4.9360446485793616</v>
      </c>
      <c r="K10" s="9">
        <v>1.1724791711172828</v>
      </c>
      <c r="L10" s="9">
        <v>1.1354678487502676</v>
      </c>
      <c r="M10" s="9">
        <v>5.0269707327494126</v>
      </c>
    </row>
    <row r="11" spans="1:13" x14ac:dyDescent="0.25">
      <c r="A11" s="15" t="s">
        <v>40</v>
      </c>
      <c r="B11" s="7">
        <v>186493.2643193611</v>
      </c>
      <c r="C11" s="7">
        <v>15868.842955972814</v>
      </c>
      <c r="D11" s="9">
        <f>+C11/C$6*100</f>
        <v>8.1019262763944759</v>
      </c>
      <c r="E11" s="9">
        <f>+C11/B11*100</f>
        <v>8.5090702947845624</v>
      </c>
      <c r="F11" s="9">
        <v>3.6268464528668609</v>
      </c>
      <c r="G11" s="9">
        <v>2.9513943248532293</v>
      </c>
      <c r="H11" s="9">
        <v>1.8714690638160032</v>
      </c>
      <c r="I11" s="9">
        <v>1.5452197035587436</v>
      </c>
      <c r="J11" s="9">
        <v>4.7728181212524996</v>
      </c>
      <c r="K11" s="9">
        <v>1.1992005329780142</v>
      </c>
      <c r="L11" s="9">
        <v>1.1192538307794804</v>
      </c>
      <c r="M11" s="9">
        <v>4.3593160115478575</v>
      </c>
    </row>
    <row r="12" spans="1:13" x14ac:dyDescent="0.25">
      <c r="A12" s="15" t="s">
        <v>41</v>
      </c>
      <c r="B12" s="7">
        <v>1017103.2633181062</v>
      </c>
      <c r="C12" s="7">
        <v>67361.470921025175</v>
      </c>
      <c r="D12" s="9">
        <f>+C12/C$6*100</f>
        <v>34.39177467354169</v>
      </c>
      <c r="E12" s="9">
        <f>+C12/B12*100</f>
        <v>6.622874328538793</v>
      </c>
      <c r="F12" s="9">
        <v>3.6435371839174615</v>
      </c>
      <c r="G12" s="9">
        <v>2.9651603593527565</v>
      </c>
      <c r="H12" s="9">
        <v>1.8763765281400946</v>
      </c>
      <c r="I12" s="9">
        <v>1.5300681552817483</v>
      </c>
      <c r="J12" s="9">
        <v>5.6272238378892689</v>
      </c>
      <c r="K12" s="9">
        <v>1.2965351061646491</v>
      </c>
      <c r="L12" s="9">
        <v>1.1483925440127758</v>
      </c>
      <c r="M12" s="9">
        <v>5.1883885270861692</v>
      </c>
    </row>
    <row r="13" spans="1:13" x14ac:dyDescent="0.25">
      <c r="A13" s="14" t="s">
        <v>42</v>
      </c>
      <c r="B13" s="7">
        <v>1095375.8593425825</v>
      </c>
      <c r="C13" s="7">
        <v>93467.443083376565</v>
      </c>
      <c r="D13" s="9">
        <f>+C13/C$6*100</f>
        <v>47.720324361744922</v>
      </c>
      <c r="E13" s="9">
        <f>+C13/B13*100</f>
        <v>8.5329106248035629</v>
      </c>
      <c r="F13" s="9">
        <v>3.9712477624833857</v>
      </c>
      <c r="G13" s="9">
        <v>2.8916282549920913</v>
      </c>
      <c r="H13" s="9">
        <v>1.8332504240535679</v>
      </c>
      <c r="I13" s="9">
        <v>1.6990002071137456</v>
      </c>
      <c r="J13" s="9">
        <v>5.779220764521491</v>
      </c>
      <c r="K13" s="9">
        <v>1.3737817331059179</v>
      </c>
      <c r="L13" s="9">
        <v>1.2312696180370264</v>
      </c>
      <c r="M13" s="9">
        <v>4.8025633752237669</v>
      </c>
    </row>
    <row r="14" spans="1:13" x14ac:dyDescent="0.25">
      <c r="A14" s="14"/>
      <c r="B14" s="7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x14ac:dyDescent="0.25">
      <c r="A15" s="4" t="s">
        <v>78</v>
      </c>
      <c r="B15" s="19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10" t="s">
        <v>43</v>
      </c>
      <c r="B16" s="7">
        <v>349053.62598133879</v>
      </c>
      <c r="C16" s="7">
        <v>36029.803719214673</v>
      </c>
      <c r="D16" s="9">
        <f>+C16/C$6*100</f>
        <v>18.395217237698454</v>
      </c>
      <c r="E16" s="9">
        <f>+C16/B16*100</f>
        <v>10.322139934206245</v>
      </c>
      <c r="F16" s="9">
        <v>3.6374316043350232</v>
      </c>
      <c r="G16" s="9">
        <v>2.7197510827734472</v>
      </c>
      <c r="H16" s="9">
        <v>1.6989738558984786</v>
      </c>
      <c r="I16" s="9">
        <v>1.7102171108012059</v>
      </c>
      <c r="J16" s="9">
        <v>5.9196330051898221</v>
      </c>
      <c r="K16" s="9">
        <v>1.4322660194969106</v>
      </c>
      <c r="L16" s="9">
        <v>1.2527230144128747</v>
      </c>
      <c r="M16" s="9">
        <v>5.0765877945256968</v>
      </c>
    </row>
    <row r="17" spans="1:14" x14ac:dyDescent="0.25">
      <c r="A17" s="10" t="s">
        <v>73</v>
      </c>
      <c r="B17" s="7">
        <v>462446.72975854483</v>
      </c>
      <c r="C17" s="7">
        <v>42028.869814950864</v>
      </c>
      <c r="D17" s="9">
        <f t="shared" ref="D17:D22" si="0">+C17/C$6*100</f>
        <v>21.458073891439451</v>
      </c>
      <c r="E17" s="9">
        <f t="shared" ref="E17:E22" si="1">+C17/B17*100</f>
        <v>9.0883699916950871</v>
      </c>
      <c r="F17" s="9">
        <v>3.9760943649308071</v>
      </c>
      <c r="G17" s="9">
        <v>2.8928984306327457</v>
      </c>
      <c r="H17" s="9">
        <v>1.8752613478988291</v>
      </c>
      <c r="I17" s="9">
        <v>1.7243540857528179</v>
      </c>
      <c r="J17" s="9">
        <v>5.7913389594311271</v>
      </c>
      <c r="K17" s="9">
        <v>1.3801159885652683</v>
      </c>
      <c r="L17" s="9">
        <v>1.2625577368798409</v>
      </c>
      <c r="M17" s="9">
        <v>4.9435273709625509</v>
      </c>
    </row>
    <row r="18" spans="1:14" x14ac:dyDescent="0.25">
      <c r="A18" s="10" t="s">
        <v>74</v>
      </c>
      <c r="B18" s="7">
        <v>944931.77324913361</v>
      </c>
      <c r="C18" s="7">
        <v>87869.624088355005</v>
      </c>
      <c r="D18" s="9">
        <f t="shared" si="0"/>
        <v>44.862326653147335</v>
      </c>
      <c r="E18" s="9">
        <f t="shared" si="1"/>
        <v>9.2990442882682025</v>
      </c>
      <c r="F18" s="9">
        <v>3.8769535214202779</v>
      </c>
      <c r="G18" s="9">
        <v>2.8662759441407908</v>
      </c>
      <c r="H18" s="9">
        <v>1.8458922482437949</v>
      </c>
      <c r="I18" s="9">
        <v>1.7021840088129947</v>
      </c>
      <c r="J18" s="9">
        <v>5.378707597997832</v>
      </c>
      <c r="K18" s="9">
        <v>1.2519161004976394</v>
      </c>
      <c r="L18" s="9">
        <v>1.1355006187305667</v>
      </c>
      <c r="M18" s="9">
        <v>4.9151192680074827</v>
      </c>
    </row>
    <row r="19" spans="1:14" x14ac:dyDescent="0.25">
      <c r="A19" s="10" t="s">
        <v>75</v>
      </c>
      <c r="B19" s="7">
        <v>254140.38240634004</v>
      </c>
      <c r="C19" s="7">
        <v>11044.161599954672</v>
      </c>
      <c r="D19" s="9">
        <f t="shared" si="0"/>
        <v>5.6386583014069691</v>
      </c>
      <c r="E19" s="9">
        <f t="shared" si="1"/>
        <v>4.3456933114613721</v>
      </c>
      <c r="F19" s="9">
        <v>3.7678216399385076</v>
      </c>
      <c r="G19" s="9">
        <v>2.8637761406950584</v>
      </c>
      <c r="H19" s="9">
        <v>1.8714314790320803</v>
      </c>
      <c r="I19" s="9">
        <v>1.5728230949023352</v>
      </c>
      <c r="J19" s="9">
        <v>5.2507521754866682</v>
      </c>
      <c r="K19" s="9">
        <v>1.2302602662984827</v>
      </c>
      <c r="L19" s="9">
        <v>1.1439638019943763</v>
      </c>
      <c r="M19" s="9">
        <v>4.8506967378457588</v>
      </c>
    </row>
    <row r="20" spans="1:14" x14ac:dyDescent="0.25">
      <c r="A20" s="10" t="s">
        <v>76</v>
      </c>
      <c r="B20" s="7">
        <v>375872.59202828223</v>
      </c>
      <c r="C20" s="7">
        <v>16152.291433500361</v>
      </c>
      <c r="D20" s="9">
        <f t="shared" si="0"/>
        <v>8.2466424774720153</v>
      </c>
      <c r="E20" s="9">
        <f t="shared" si="1"/>
        <v>4.2972783267700976</v>
      </c>
      <c r="F20" s="9">
        <v>3.6667133089878901</v>
      </c>
      <c r="G20" s="9">
        <v>3.2002091014549237</v>
      </c>
      <c r="H20" s="9">
        <v>2.0513109173392854</v>
      </c>
      <c r="I20" s="9">
        <v>1.3874604790082794</v>
      </c>
      <c r="J20" s="9">
        <v>5.4435742095872648</v>
      </c>
      <c r="K20" s="9">
        <v>1.3188028686693964</v>
      </c>
      <c r="L20" s="9">
        <v>1.1525591822327823</v>
      </c>
      <c r="M20" s="9">
        <v>4.5456008470128593</v>
      </c>
    </row>
    <row r="21" spans="1:14" x14ac:dyDescent="0.25">
      <c r="A21" s="10" t="s">
        <v>44</v>
      </c>
      <c r="B21" s="7">
        <v>215119.99259845421</v>
      </c>
      <c r="C21" s="7">
        <v>1429.8563901492755</v>
      </c>
      <c r="D21" s="9">
        <f t="shared" si="0"/>
        <v>0.73002115472197593</v>
      </c>
      <c r="E21" s="9">
        <f t="shared" si="1"/>
        <v>0.66467852331059907</v>
      </c>
      <c r="F21" s="9">
        <v>3.2046811759493172</v>
      </c>
      <c r="G21" s="9">
        <v>3.6821146200451293</v>
      </c>
      <c r="H21" s="9">
        <v>2.1471860328548318</v>
      </c>
      <c r="I21" s="9">
        <v>0.98157979701413278</v>
      </c>
      <c r="J21" s="9">
        <v>5.1804141311009575</v>
      </c>
      <c r="K21" s="9">
        <v>1</v>
      </c>
      <c r="L21" s="9">
        <v>1</v>
      </c>
      <c r="M21" s="9">
        <v>5.1804141311009575</v>
      </c>
    </row>
    <row r="22" spans="1:14" x14ac:dyDescent="0.25">
      <c r="A22" s="10" t="s">
        <v>77</v>
      </c>
      <c r="B22" s="7">
        <v>22467.859430351135</v>
      </c>
      <c r="C22" s="7">
        <v>1310.4553428997192</v>
      </c>
      <c r="D22" s="9">
        <f t="shared" si="0"/>
        <v>0.66906028411382046</v>
      </c>
      <c r="E22" s="9">
        <f t="shared" si="1"/>
        <v>5.8325776292220599</v>
      </c>
      <c r="F22" s="9">
        <v>4.1363630478705131</v>
      </c>
      <c r="G22" s="9">
        <v>3.2185975147046699</v>
      </c>
      <c r="H22" s="9">
        <v>1.7918204517830765</v>
      </c>
      <c r="I22" s="9">
        <v>1.6765924075838929</v>
      </c>
      <c r="J22" s="9">
        <v>5.2970728171021966</v>
      </c>
      <c r="K22" s="9">
        <v>1</v>
      </c>
      <c r="L22" s="9">
        <v>1</v>
      </c>
      <c r="M22" s="9">
        <v>5.2970728171021966</v>
      </c>
    </row>
    <row r="23" spans="1:14" x14ac:dyDescent="0.25">
      <c r="A23" s="13"/>
      <c r="B23" s="7"/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4" x14ac:dyDescent="0.25">
      <c r="A24" s="27" t="s">
        <v>59</v>
      </c>
      <c r="B24" s="19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4" x14ac:dyDescent="0.25">
      <c r="A25" s="14" t="s">
        <v>45</v>
      </c>
      <c r="B25" s="7">
        <v>1606037.8513972054</v>
      </c>
      <c r="C25" s="7">
        <v>133965.50843474126</v>
      </c>
      <c r="D25" s="9">
        <f>+C25/C$6*100</f>
        <v>68.396837496551981</v>
      </c>
      <c r="E25" s="9">
        <f>+C25/B25*100</f>
        <v>8.3413668188576775</v>
      </c>
      <c r="F25" s="9">
        <v>3.925612262816609</v>
      </c>
      <c r="G25" s="9">
        <v>2.9503778536839644</v>
      </c>
      <c r="H25" s="9">
        <v>1.8631215220727455</v>
      </c>
      <c r="I25" s="9">
        <v>1.6596406773338308</v>
      </c>
      <c r="J25" s="9">
        <v>5.6298220607153135</v>
      </c>
      <c r="K25" s="9">
        <v>1.3301244940614543</v>
      </c>
      <c r="L25" s="9">
        <v>1.2002005489193406</v>
      </c>
      <c r="M25" s="9">
        <v>4.8740799519309581</v>
      </c>
    </row>
    <row r="26" spans="1:14" x14ac:dyDescent="0.25">
      <c r="A26" s="14" t="s">
        <v>46</v>
      </c>
      <c r="B26" s="7">
        <v>1017995.1040552475</v>
      </c>
      <c r="C26" s="7">
        <v>61899.553954283234</v>
      </c>
      <c r="D26" s="9">
        <f>+C26/C$6*100</f>
        <v>31.603162503448001</v>
      </c>
      <c r="E26" s="9">
        <f>+C26/B26*100</f>
        <v>6.0805355259276261</v>
      </c>
      <c r="F26" s="9">
        <v>3.5218873617380315</v>
      </c>
      <c r="G26" s="9">
        <v>2.9981136937498234</v>
      </c>
      <c r="H26" s="9">
        <v>1.9263735953037819</v>
      </c>
      <c r="I26" s="9">
        <v>1.4814429643701765</v>
      </c>
      <c r="J26" s="9">
        <v>5.4180497794128737</v>
      </c>
      <c r="K26" s="9">
        <v>1.2771136451496907</v>
      </c>
      <c r="L26" s="9">
        <v>1.1499384878679524</v>
      </c>
      <c r="M26" s="9">
        <v>5.0235093412495875</v>
      </c>
    </row>
    <row r="27" spans="1:14" x14ac:dyDescent="0.25">
      <c r="A27" s="13"/>
      <c r="B27" s="7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4" x14ac:dyDescent="0.25">
      <c r="A28" s="18" t="s">
        <v>47</v>
      </c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4" x14ac:dyDescent="0.25">
      <c r="A29" s="14" t="s">
        <v>48</v>
      </c>
      <c r="B29" s="7">
        <v>505024.48693352891</v>
      </c>
      <c r="C29" s="7">
        <v>63330.356237648572</v>
      </c>
      <c r="D29" s="9">
        <f>+C29/C$6*100</f>
        <v>32.333666589226965</v>
      </c>
      <c r="E29" s="9">
        <f>+C29/B29*100</f>
        <v>12.540056546997508</v>
      </c>
      <c r="F29" s="9">
        <v>4.145822203613081</v>
      </c>
      <c r="G29" s="9">
        <v>2.7145306330882142</v>
      </c>
      <c r="H29" s="9">
        <v>1.768165428288478</v>
      </c>
      <c r="I29" s="9">
        <v>1.9366523195017433</v>
      </c>
      <c r="J29" s="9">
        <v>6.1404477192870495</v>
      </c>
      <c r="K29" s="9">
        <v>1.3924461240212742</v>
      </c>
      <c r="L29" s="9">
        <v>1.2653319132905023</v>
      </c>
      <c r="M29" s="9">
        <v>5.1646128026631386</v>
      </c>
      <c r="N29" s="23"/>
    </row>
    <row r="30" spans="1:14" x14ac:dyDescent="0.25">
      <c r="A30" s="14" t="s">
        <v>49</v>
      </c>
      <c r="B30" s="7">
        <v>505053.90426401229</v>
      </c>
      <c r="C30" s="7">
        <v>54212.095965981905</v>
      </c>
      <c r="D30" s="9">
        <f t="shared" ref="D30:D34" si="2">+C30/C$6*100</f>
        <v>27.678287952297779</v>
      </c>
      <c r="E30" s="9">
        <f t="shared" ref="E30:E34" si="3">+C30/B30*100</f>
        <v>10.733922757211879</v>
      </c>
      <c r="F30" s="9">
        <v>4.0669767631249965</v>
      </c>
      <c r="G30" s="9">
        <v>2.8146285838757872</v>
      </c>
      <c r="H30" s="9">
        <v>1.821080645864678</v>
      </c>
      <c r="I30" s="9">
        <v>1.8095219236056361</v>
      </c>
      <c r="J30" s="9">
        <v>5.5661942184689961</v>
      </c>
      <c r="K30" s="9">
        <v>1.3086212193346145</v>
      </c>
      <c r="L30" s="9">
        <v>1.1549812180174561</v>
      </c>
      <c r="M30" s="9">
        <v>4.7462517726452225</v>
      </c>
      <c r="N30" s="23"/>
    </row>
    <row r="31" spans="1:14" x14ac:dyDescent="0.25">
      <c r="A31" s="14" t="s">
        <v>50</v>
      </c>
      <c r="B31" s="7">
        <v>505283.87643593206</v>
      </c>
      <c r="C31" s="7">
        <v>38407.64641198107</v>
      </c>
      <c r="D31" s="9">
        <f t="shared" si="2"/>
        <v>19.609238086421112</v>
      </c>
      <c r="E31" s="9">
        <f t="shared" si="3"/>
        <v>7.6012016617061011</v>
      </c>
      <c r="F31" s="9">
        <v>4.0061493276760238</v>
      </c>
      <c r="G31" s="9">
        <v>2.9140140893674693</v>
      </c>
      <c r="H31" s="9">
        <v>1.8724570684976793</v>
      </c>
      <c r="I31" s="9">
        <v>1.6977368801129693</v>
      </c>
      <c r="J31" s="9">
        <v>5.3761054805713506</v>
      </c>
      <c r="K31" s="9">
        <v>1.2552480311255856</v>
      </c>
      <c r="L31" s="9">
        <v>1.1605717973357439</v>
      </c>
      <c r="M31" s="9">
        <v>5.0135623651998147</v>
      </c>
      <c r="N31" s="23"/>
    </row>
    <row r="32" spans="1:14" x14ac:dyDescent="0.25">
      <c r="A32" s="14" t="s">
        <v>51</v>
      </c>
      <c r="B32" s="7">
        <v>504878.00845306466</v>
      </c>
      <c r="C32" s="7">
        <v>28709.773108664682</v>
      </c>
      <c r="D32" s="9">
        <f t="shared" si="2"/>
        <v>14.657934783510148</v>
      </c>
      <c r="E32" s="9">
        <f t="shared" si="3"/>
        <v>5.6864772535113604</v>
      </c>
      <c r="F32" s="9">
        <v>3.6740054272519074</v>
      </c>
      <c r="G32" s="9">
        <v>3.0431048942213881</v>
      </c>
      <c r="H32" s="9">
        <v>1.9485662093196219</v>
      </c>
      <c r="I32" s="9">
        <v>1.4778977037544021</v>
      </c>
      <c r="J32" s="9">
        <v>4.7718713078083486</v>
      </c>
      <c r="K32" s="9">
        <v>1.2414210418596912</v>
      </c>
      <c r="L32" s="9">
        <v>1.1040737985151747</v>
      </c>
      <c r="M32" s="9">
        <v>4.6417393892171379</v>
      </c>
      <c r="N32" s="23"/>
    </row>
    <row r="33" spans="1:14" x14ac:dyDescent="0.25">
      <c r="A33" s="14" t="s">
        <v>52</v>
      </c>
      <c r="B33" s="7">
        <v>505407.72262229741</v>
      </c>
      <c r="C33" s="7">
        <v>7541.6204064081467</v>
      </c>
      <c r="D33" s="9">
        <f t="shared" si="2"/>
        <v>3.8504163603354042</v>
      </c>
      <c r="E33" s="9">
        <f t="shared" si="3"/>
        <v>1.4921854314529677</v>
      </c>
      <c r="F33" s="9">
        <v>3.1007361948723688</v>
      </c>
      <c r="G33" s="9">
        <v>3.3795066840902224</v>
      </c>
      <c r="H33" s="9">
        <v>2.026555230152435</v>
      </c>
      <c r="I33" s="9">
        <v>1.0889701300592436</v>
      </c>
      <c r="J33" s="9">
        <v>4.7185101464310248</v>
      </c>
      <c r="K33" s="9">
        <v>1.3150800395694351</v>
      </c>
      <c r="L33" s="9">
        <v>1.2026902346743733</v>
      </c>
      <c r="M33" s="9">
        <v>4.832392479844895</v>
      </c>
      <c r="N33" s="23"/>
    </row>
    <row r="34" spans="1:14" x14ac:dyDescent="0.25">
      <c r="A34" s="14" t="s">
        <v>53</v>
      </c>
      <c r="B34" s="7">
        <v>98384.956743599396</v>
      </c>
      <c r="C34" s="7">
        <v>3663.570258340068</v>
      </c>
      <c r="D34" s="9">
        <f t="shared" si="2"/>
        <v>1.8704562282085482</v>
      </c>
      <c r="E34" s="9">
        <f t="shared" si="3"/>
        <v>3.7237097820632092</v>
      </c>
      <c r="F34" s="9">
        <v>3.007152081727229</v>
      </c>
      <c r="G34" s="9">
        <v>2.858546085366549</v>
      </c>
      <c r="H34" s="9">
        <v>1.8948485194656439</v>
      </c>
      <c r="I34" s="9">
        <v>1.2917166104138449</v>
      </c>
      <c r="J34" s="9">
        <v>5.4255625028420109</v>
      </c>
      <c r="K34" s="9">
        <v>1.1864075638127254</v>
      </c>
      <c r="L34" s="9">
        <v>1.0578506232522251</v>
      </c>
      <c r="M34" s="9">
        <v>4.7123638922836326</v>
      </c>
      <c r="N34" s="23"/>
    </row>
    <row r="35" spans="1:14" x14ac:dyDescent="0.25">
      <c r="A35" s="13"/>
      <c r="B35" s="7"/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4" x14ac:dyDescent="0.25">
      <c r="A36" s="28" t="s">
        <v>61</v>
      </c>
      <c r="B36" s="19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4" x14ac:dyDescent="0.25">
      <c r="A37" s="14" t="s">
        <v>54</v>
      </c>
      <c r="B37" s="7">
        <v>141411.27423946798</v>
      </c>
      <c r="C37" s="7">
        <v>11058.728806446421</v>
      </c>
      <c r="D37" s="9">
        <f>+C37/C$6*100</f>
        <v>5.646095669926944</v>
      </c>
      <c r="E37" s="9">
        <f>+C37/B37*100</f>
        <v>7.8202596404862339</v>
      </c>
      <c r="F37" s="9">
        <v>3.0201129383505942</v>
      </c>
      <c r="G37" s="9">
        <v>2.1309219982944803</v>
      </c>
      <c r="H37" s="9">
        <v>1.3537709189681226</v>
      </c>
      <c r="I37" s="9">
        <v>1.8224413966351165</v>
      </c>
      <c r="J37" s="9">
        <v>4.4230754902384462</v>
      </c>
      <c r="K37" s="9">
        <v>1.1502988069338569</v>
      </c>
      <c r="L37" s="9">
        <v>1.1290044343082206</v>
      </c>
      <c r="M37" s="9">
        <v>4.3931928187342493</v>
      </c>
    </row>
    <row r="38" spans="1:14" x14ac:dyDescent="0.25">
      <c r="A38" s="14" t="s">
        <v>55</v>
      </c>
      <c r="B38" s="7">
        <v>177104.51174871443</v>
      </c>
      <c r="C38" s="7">
        <v>22961.032710900159</v>
      </c>
      <c r="D38" s="9">
        <f t="shared" ref="D38:D41" si="4">+C38/C$6*100</f>
        <v>11.722883311008916</v>
      </c>
      <c r="E38" s="9">
        <f t="shared" ref="E38:E41" si="5">+C38/B38*100</f>
        <v>12.964679716052929</v>
      </c>
      <c r="F38" s="9">
        <v>3.5390335806410711</v>
      </c>
      <c r="G38" s="9">
        <v>2.4614190563344773</v>
      </c>
      <c r="H38" s="9">
        <v>1.5282400713822046</v>
      </c>
      <c r="I38" s="9">
        <v>1.9136442950376369</v>
      </c>
      <c r="J38" s="9">
        <v>4.5759052732450467</v>
      </c>
      <c r="K38" s="9">
        <v>1.1217385453064943</v>
      </c>
      <c r="L38" s="9">
        <v>1.067894467454662</v>
      </c>
      <c r="M38" s="9">
        <v>4.6629924735471446</v>
      </c>
    </row>
    <row r="39" spans="1:14" x14ac:dyDescent="0.25">
      <c r="A39" s="14" t="s">
        <v>56</v>
      </c>
      <c r="B39" s="7">
        <v>482235.81852100196</v>
      </c>
      <c r="C39" s="7">
        <v>57209.51660994401</v>
      </c>
      <c r="D39" s="9">
        <f t="shared" si="4"/>
        <v>29.208637779572573</v>
      </c>
      <c r="E39" s="9">
        <f t="shared" si="5"/>
        <v>11.863390153266366</v>
      </c>
      <c r="F39" s="9">
        <v>4.1114869733546078</v>
      </c>
      <c r="G39" s="9">
        <v>2.7712853516588982</v>
      </c>
      <c r="H39" s="9">
        <v>1.7488050049674861</v>
      </c>
      <c r="I39" s="9">
        <v>1.8902939799988456</v>
      </c>
      <c r="J39" s="9">
        <v>5.3551830100259679</v>
      </c>
      <c r="K39" s="9">
        <v>1.2039443702785577</v>
      </c>
      <c r="L39" s="9">
        <v>1.0843009332166429</v>
      </c>
      <c r="M39" s="9">
        <v>4.870226359445331</v>
      </c>
    </row>
    <row r="40" spans="1:14" x14ac:dyDescent="0.25">
      <c r="A40" s="14" t="s">
        <v>57</v>
      </c>
      <c r="B40" s="7">
        <v>526386.08142430405</v>
      </c>
      <c r="C40" s="7">
        <v>46144.60762364621</v>
      </c>
      <c r="D40" s="9">
        <f t="shared" si="4"/>
        <v>23.559386784353819</v>
      </c>
      <c r="E40" s="9">
        <f t="shared" si="5"/>
        <v>8.7663046672486811</v>
      </c>
      <c r="F40" s="9">
        <v>4.2848926518963149</v>
      </c>
      <c r="G40" s="9">
        <v>3.0027439326056928</v>
      </c>
      <c r="H40" s="9">
        <v>2.0460803774080443</v>
      </c>
      <c r="I40" s="9">
        <v>1.7743747905742173</v>
      </c>
      <c r="J40" s="9">
        <v>6.0431915073468172</v>
      </c>
      <c r="K40" s="9">
        <v>1.3883314618056315</v>
      </c>
      <c r="L40" s="9">
        <v>1.2541060982745458</v>
      </c>
      <c r="M40" s="9">
        <v>5.0933640979561288</v>
      </c>
    </row>
    <row r="41" spans="1:14" x14ac:dyDescent="0.25">
      <c r="A41" s="21" t="s">
        <v>58</v>
      </c>
      <c r="B41" s="12">
        <v>1296895.2695189547</v>
      </c>
      <c r="C41" s="12">
        <v>58491.176638087651</v>
      </c>
      <c r="D41" s="22">
        <f t="shared" si="4"/>
        <v>29.862996455137704</v>
      </c>
      <c r="E41" s="22">
        <f t="shared" si="5"/>
        <v>4.5100925273467336</v>
      </c>
      <c r="F41" s="22">
        <v>3.5452939892137003</v>
      </c>
      <c r="G41" s="22">
        <v>3.1835331416164907</v>
      </c>
      <c r="H41" s="22">
        <v>1.9822890157136777</v>
      </c>
      <c r="I41" s="22">
        <v>1.3374750880114032</v>
      </c>
      <c r="J41" s="22">
        <v>5.9900932804978382</v>
      </c>
      <c r="K41" s="22">
        <v>1.467321569774154</v>
      </c>
      <c r="L41" s="22">
        <v>1.2832410085764383</v>
      </c>
      <c r="M41" s="22">
        <v>5.0367725368455245</v>
      </c>
    </row>
    <row r="42" spans="1:14" x14ac:dyDescent="0.25">
      <c r="A42" s="26" t="str">
        <f>Cuadro01!A34</f>
        <v>Fuente: Instituto Nacional de Estadística (INE).  LXXXI Encuesta Permanente de Hogares de Propósitos Múltiples, Junio 2024.</v>
      </c>
      <c r="B42" s="30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4" x14ac:dyDescent="0.25">
      <c r="A43" s="26" t="s">
        <v>19</v>
      </c>
    </row>
    <row r="44" spans="1:14" x14ac:dyDescent="0.25">
      <c r="A44" s="26" t="s">
        <v>20</v>
      </c>
    </row>
    <row r="45" spans="1:14" x14ac:dyDescent="0.25">
      <c r="A45" s="26" t="s">
        <v>31</v>
      </c>
      <c r="B45" s="2"/>
    </row>
    <row r="46" spans="1:14" x14ac:dyDescent="0.25">
      <c r="A46" s="1" t="s">
        <v>80</v>
      </c>
    </row>
  </sheetData>
  <mergeCells count="6">
    <mergeCell ref="A1:M1"/>
    <mergeCell ref="A3:A4"/>
    <mergeCell ref="C3:E3"/>
    <mergeCell ref="F3:I3"/>
    <mergeCell ref="J3:M3"/>
    <mergeCell ref="B3:B4"/>
  </mergeCells>
  <phoneticPr fontId="3" type="noConversion"/>
  <printOptions horizontalCentered="1" verticalCentered="1"/>
  <pageMargins left="0.54" right="0" top="0" bottom="0" header="0" footer="0"/>
  <pageSetup paperSize="9" scale="86" orientation="landscape" r:id="rId1"/>
  <headerFooter alignWithMargins="0">
    <oddFooter>&amp;L&amp;Z&amp;F+&amp;F+&amp;A&amp;R&amp;D+&amp;T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Título</vt:lpstr>
      <vt:lpstr>Cuadro01</vt:lpstr>
      <vt:lpstr>Cuadro02</vt:lpstr>
      <vt:lpstr>Cuadro03</vt:lpstr>
      <vt:lpstr>Cuadro04</vt:lpstr>
      <vt:lpstr>Título!Área_de_impresión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Any Avila</cp:lastModifiedBy>
  <cp:lastPrinted>2023-05-04T16:45:24Z</cp:lastPrinted>
  <dcterms:created xsi:type="dcterms:W3CDTF">2006-11-11T21:47:16Z</dcterms:created>
  <dcterms:modified xsi:type="dcterms:W3CDTF">2024-10-28T15:15:47Z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