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22\EPHPM JUNIO 2022\PUBLICACION JUNIO 2022 EPHPM\"/>
    </mc:Choice>
  </mc:AlternateContent>
  <bookViews>
    <workbookView xWindow="28680" yWindow="-120" windowWidth="29040" windowHeight="15840"/>
  </bookViews>
  <sheets>
    <sheet name="Caratula" sheetId="5" r:id="rId1"/>
    <sheet name="Cuadro01" sheetId="1" r:id="rId2"/>
    <sheet name="Cuadro02" sheetId="8" r:id="rId3"/>
    <sheet name="Cuadro03" sheetId="3" r:id="rId4"/>
    <sheet name="Cuadro04" sheetId="6" r:id="rId5"/>
    <sheet name="Cuadro05" sheetId="7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0">Caratula!$A$1:$I$7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" i="7" l="1"/>
  <c r="K37" i="7"/>
  <c r="J37" i="7"/>
  <c r="I37" i="7"/>
  <c r="E37" i="7"/>
  <c r="D37" i="7"/>
  <c r="B37" i="7"/>
  <c r="L36" i="7"/>
  <c r="K36" i="7"/>
  <c r="J36" i="7"/>
  <c r="I36" i="7"/>
  <c r="E36" i="7"/>
  <c r="D36" i="7"/>
  <c r="B36" i="7"/>
  <c r="L35" i="7"/>
  <c r="K35" i="7"/>
  <c r="J35" i="7"/>
  <c r="I35" i="7"/>
  <c r="E35" i="7"/>
  <c r="D35" i="7"/>
  <c r="B35" i="7"/>
  <c r="L34" i="7"/>
  <c r="K34" i="7"/>
  <c r="J34" i="7"/>
  <c r="I34" i="7"/>
  <c r="E34" i="7"/>
  <c r="D34" i="7"/>
  <c r="B34" i="7"/>
  <c r="L33" i="7"/>
  <c r="K33" i="7"/>
  <c r="J33" i="7"/>
  <c r="I33" i="7"/>
  <c r="E33" i="7"/>
  <c r="D33" i="7"/>
  <c r="B33" i="7"/>
  <c r="L30" i="7"/>
  <c r="K30" i="7"/>
  <c r="J30" i="7"/>
  <c r="I30" i="7"/>
  <c r="E30" i="7"/>
  <c r="D30" i="7"/>
  <c r="B30" i="7"/>
  <c r="L29" i="7"/>
  <c r="K29" i="7"/>
  <c r="J29" i="7"/>
  <c r="I29" i="7"/>
  <c r="E29" i="7"/>
  <c r="D29" i="7"/>
  <c r="B29" i="7"/>
  <c r="L28" i="7"/>
  <c r="K28" i="7"/>
  <c r="J28" i="7"/>
  <c r="I28" i="7"/>
  <c r="E28" i="7"/>
  <c r="D28" i="7"/>
  <c r="B28" i="7"/>
  <c r="L27" i="7"/>
  <c r="K27" i="7"/>
  <c r="J27" i="7"/>
  <c r="I27" i="7"/>
  <c r="E27" i="7"/>
  <c r="D27" i="7"/>
  <c r="B27" i="7"/>
  <c r="L26" i="7"/>
  <c r="K26" i="7"/>
  <c r="J26" i="7"/>
  <c r="I26" i="7"/>
  <c r="E26" i="7"/>
  <c r="D26" i="7"/>
  <c r="B26" i="7"/>
  <c r="L25" i="7"/>
  <c r="K25" i="7"/>
  <c r="J25" i="7"/>
  <c r="I25" i="7"/>
  <c r="E25" i="7"/>
  <c r="D25" i="7"/>
  <c r="B25" i="7"/>
  <c r="L22" i="7"/>
  <c r="K22" i="7"/>
  <c r="J22" i="7"/>
  <c r="I22" i="7"/>
  <c r="E22" i="7"/>
  <c r="D22" i="7"/>
  <c r="B22" i="7"/>
  <c r="L21" i="7"/>
  <c r="K21" i="7"/>
  <c r="J21" i="7"/>
  <c r="I21" i="7"/>
  <c r="E21" i="7"/>
  <c r="D21" i="7"/>
  <c r="B21" i="7"/>
  <c r="L20" i="7"/>
  <c r="K20" i="7"/>
  <c r="J20" i="7"/>
  <c r="I20" i="7"/>
  <c r="E20" i="7"/>
  <c r="D20" i="7"/>
  <c r="B20" i="7"/>
  <c r="L19" i="7"/>
  <c r="K19" i="7"/>
  <c r="J19" i="7"/>
  <c r="I19" i="7"/>
  <c r="E19" i="7"/>
  <c r="D19" i="7"/>
  <c r="B19" i="7"/>
  <c r="L18" i="7"/>
  <c r="K18" i="7"/>
  <c r="J18" i="7"/>
  <c r="I18" i="7"/>
  <c r="E18" i="7"/>
  <c r="D18" i="7"/>
  <c r="B18" i="7"/>
  <c r="L17" i="7"/>
  <c r="K17" i="7"/>
  <c r="J17" i="7"/>
  <c r="I17" i="7"/>
  <c r="E17" i="7"/>
  <c r="D17" i="7"/>
  <c r="B17" i="7"/>
  <c r="L14" i="7"/>
  <c r="K14" i="7"/>
  <c r="J14" i="7"/>
  <c r="I14" i="7"/>
  <c r="E14" i="7"/>
  <c r="D14" i="7"/>
  <c r="B14" i="7"/>
  <c r="L13" i="7"/>
  <c r="K13" i="7"/>
  <c r="J13" i="7"/>
  <c r="I13" i="7"/>
  <c r="E13" i="7"/>
  <c r="D13" i="7"/>
  <c r="B13" i="7"/>
  <c r="L12" i="7"/>
  <c r="K12" i="7"/>
  <c r="J12" i="7"/>
  <c r="I12" i="7"/>
  <c r="E12" i="7"/>
  <c r="D12" i="7"/>
  <c r="B12" i="7"/>
  <c r="L11" i="7"/>
  <c r="K11" i="7"/>
  <c r="J11" i="7"/>
  <c r="I11" i="7"/>
  <c r="E11" i="7"/>
  <c r="D11" i="7"/>
  <c r="B11" i="7"/>
  <c r="M38" i="6"/>
  <c r="L38" i="6"/>
  <c r="K38" i="6"/>
  <c r="J38" i="6"/>
  <c r="I38" i="6"/>
  <c r="H38" i="6"/>
  <c r="G38" i="6"/>
  <c r="F38" i="6"/>
  <c r="E38" i="6"/>
  <c r="D38" i="6"/>
  <c r="C38" i="6"/>
  <c r="B38" i="6"/>
  <c r="M37" i="6"/>
  <c r="L37" i="6"/>
  <c r="K37" i="6"/>
  <c r="J37" i="6"/>
  <c r="I37" i="6"/>
  <c r="H37" i="6"/>
  <c r="G37" i="6"/>
  <c r="F37" i="6"/>
  <c r="E37" i="6"/>
  <c r="D37" i="6"/>
  <c r="C37" i="6"/>
  <c r="B37" i="6"/>
  <c r="M36" i="6"/>
  <c r="L36" i="6"/>
  <c r="K36" i="6"/>
  <c r="J36" i="6"/>
  <c r="I36" i="6"/>
  <c r="H36" i="6"/>
  <c r="G36" i="6"/>
  <c r="F36" i="6"/>
  <c r="E36" i="6"/>
  <c r="D36" i="6"/>
  <c r="C36" i="6"/>
  <c r="B36" i="6"/>
  <c r="M35" i="6"/>
  <c r="L35" i="6"/>
  <c r="K35" i="6"/>
  <c r="J35" i="6"/>
  <c r="I35" i="6"/>
  <c r="H35" i="6"/>
  <c r="G35" i="6"/>
  <c r="F35" i="6"/>
  <c r="E35" i="6"/>
  <c r="D35" i="6"/>
  <c r="C35" i="6"/>
  <c r="B35" i="6"/>
  <c r="M34" i="6"/>
  <c r="L34" i="6"/>
  <c r="K34" i="6"/>
  <c r="J34" i="6"/>
  <c r="I34" i="6"/>
  <c r="H34" i="6"/>
  <c r="G34" i="6"/>
  <c r="F34" i="6"/>
  <c r="E34" i="6"/>
  <c r="D34" i="6"/>
  <c r="C34" i="6"/>
  <c r="B34" i="6"/>
  <c r="M31" i="6"/>
  <c r="L31" i="6"/>
  <c r="K31" i="6"/>
  <c r="J31" i="6"/>
  <c r="I31" i="6"/>
  <c r="H31" i="6"/>
  <c r="G31" i="6"/>
  <c r="F31" i="6"/>
  <c r="E31" i="6"/>
  <c r="D31" i="6"/>
  <c r="C31" i="6"/>
  <c r="B31" i="6"/>
  <c r="M30" i="6"/>
  <c r="L30" i="6"/>
  <c r="K30" i="6"/>
  <c r="J30" i="6"/>
  <c r="I30" i="6"/>
  <c r="H30" i="6"/>
  <c r="G30" i="6"/>
  <c r="F30" i="6"/>
  <c r="E30" i="6"/>
  <c r="D30" i="6"/>
  <c r="C30" i="6"/>
  <c r="B30" i="6"/>
  <c r="M29" i="6"/>
  <c r="L29" i="6"/>
  <c r="K29" i="6"/>
  <c r="J29" i="6"/>
  <c r="I29" i="6"/>
  <c r="H29" i="6"/>
  <c r="G29" i="6"/>
  <c r="F29" i="6"/>
  <c r="E29" i="6"/>
  <c r="D29" i="6"/>
  <c r="C29" i="6"/>
  <c r="B29" i="6"/>
  <c r="M28" i="6"/>
  <c r="L28" i="6"/>
  <c r="K28" i="6"/>
  <c r="J28" i="6"/>
  <c r="I28" i="6"/>
  <c r="H28" i="6"/>
  <c r="G28" i="6"/>
  <c r="F28" i="6"/>
  <c r="E28" i="6"/>
  <c r="D28" i="6"/>
  <c r="C28" i="6"/>
  <c r="B28" i="6"/>
  <c r="M27" i="6"/>
  <c r="L27" i="6"/>
  <c r="K27" i="6"/>
  <c r="J27" i="6"/>
  <c r="I27" i="6"/>
  <c r="H27" i="6"/>
  <c r="G27" i="6"/>
  <c r="F27" i="6"/>
  <c r="E27" i="6"/>
  <c r="D27" i="6"/>
  <c r="C27" i="6"/>
  <c r="B27" i="6"/>
  <c r="M26" i="6"/>
  <c r="L26" i="6"/>
  <c r="K26" i="6"/>
  <c r="J26" i="6"/>
  <c r="I26" i="6"/>
  <c r="H26" i="6"/>
  <c r="G26" i="6"/>
  <c r="F26" i="6"/>
  <c r="E26" i="6"/>
  <c r="D26" i="6"/>
  <c r="C26" i="6"/>
  <c r="B26" i="6"/>
  <c r="M23" i="6"/>
  <c r="L23" i="6"/>
  <c r="K23" i="6"/>
  <c r="J23" i="6"/>
  <c r="I23" i="6"/>
  <c r="H23" i="6"/>
  <c r="G23" i="6"/>
  <c r="F23" i="6"/>
  <c r="E23" i="6"/>
  <c r="D23" i="6"/>
  <c r="C23" i="6"/>
  <c r="B23" i="6"/>
  <c r="M22" i="6"/>
  <c r="L22" i="6"/>
  <c r="K22" i="6"/>
  <c r="J22" i="6"/>
  <c r="I22" i="6"/>
  <c r="H22" i="6"/>
  <c r="G22" i="6"/>
  <c r="F22" i="6"/>
  <c r="E22" i="6"/>
  <c r="D22" i="6"/>
  <c r="C22" i="6"/>
  <c r="B22" i="6"/>
  <c r="M21" i="6"/>
  <c r="L21" i="6"/>
  <c r="K21" i="6"/>
  <c r="J21" i="6"/>
  <c r="I21" i="6"/>
  <c r="H21" i="6"/>
  <c r="G21" i="6"/>
  <c r="F21" i="6"/>
  <c r="E21" i="6"/>
  <c r="D21" i="6"/>
  <c r="C21" i="6"/>
  <c r="B21" i="6"/>
  <c r="M20" i="6"/>
  <c r="L20" i="6"/>
  <c r="K20" i="6"/>
  <c r="J20" i="6"/>
  <c r="I20" i="6"/>
  <c r="H20" i="6"/>
  <c r="G20" i="6"/>
  <c r="F20" i="6"/>
  <c r="E20" i="6"/>
  <c r="D20" i="6"/>
  <c r="C20" i="6"/>
  <c r="B20" i="6"/>
  <c r="M19" i="6"/>
  <c r="L19" i="6"/>
  <c r="K19" i="6"/>
  <c r="J19" i="6"/>
  <c r="I19" i="6"/>
  <c r="H19" i="6"/>
  <c r="G19" i="6"/>
  <c r="F19" i="6"/>
  <c r="E19" i="6"/>
  <c r="D19" i="6"/>
  <c r="C19" i="6"/>
  <c r="B19" i="6"/>
  <c r="M18" i="6"/>
  <c r="L18" i="6"/>
  <c r="K18" i="6"/>
  <c r="J18" i="6"/>
  <c r="I18" i="6"/>
  <c r="H18" i="6"/>
  <c r="G18" i="6"/>
  <c r="F18" i="6"/>
  <c r="E18" i="6"/>
  <c r="D18" i="6"/>
  <c r="C18" i="6"/>
  <c r="B18" i="6"/>
  <c r="M15" i="6"/>
  <c r="L15" i="6"/>
  <c r="K15" i="6"/>
  <c r="J15" i="6"/>
  <c r="I15" i="6"/>
  <c r="H15" i="6"/>
  <c r="G15" i="6"/>
  <c r="F15" i="6"/>
  <c r="E15" i="6"/>
  <c r="D15" i="6"/>
  <c r="C15" i="6"/>
  <c r="B15" i="6"/>
  <c r="M14" i="6"/>
  <c r="L14" i="6"/>
  <c r="K14" i="6"/>
  <c r="J14" i="6"/>
  <c r="I14" i="6"/>
  <c r="H14" i="6"/>
  <c r="G14" i="6"/>
  <c r="F14" i="6"/>
  <c r="E14" i="6"/>
  <c r="D14" i="6"/>
  <c r="C14" i="6"/>
  <c r="B14" i="6"/>
  <c r="M13" i="6"/>
  <c r="L13" i="6"/>
  <c r="K13" i="6"/>
  <c r="J13" i="6"/>
  <c r="I13" i="6"/>
  <c r="H13" i="6"/>
  <c r="G13" i="6"/>
  <c r="F13" i="6"/>
  <c r="E13" i="6"/>
  <c r="D13" i="6"/>
  <c r="C13" i="6"/>
  <c r="B13" i="6"/>
  <c r="M12" i="6"/>
  <c r="L12" i="6"/>
  <c r="K12" i="6"/>
  <c r="J12" i="6"/>
  <c r="I12" i="6"/>
  <c r="H12" i="6"/>
  <c r="G12" i="6"/>
  <c r="F12" i="6"/>
  <c r="E12" i="6"/>
  <c r="D12" i="6"/>
  <c r="C12" i="6"/>
  <c r="B12" i="6"/>
  <c r="U30" i="3"/>
  <c r="T30" i="3"/>
  <c r="R30" i="3"/>
  <c r="Q30" i="3"/>
  <c r="O30" i="3"/>
  <c r="N30" i="3"/>
  <c r="L30" i="3"/>
  <c r="K30" i="3"/>
  <c r="I30" i="3"/>
  <c r="H30" i="3"/>
  <c r="F30" i="3"/>
  <c r="E30" i="3"/>
  <c r="U29" i="3"/>
  <c r="T29" i="3"/>
  <c r="R29" i="3"/>
  <c r="Q29" i="3"/>
  <c r="O29" i="3"/>
  <c r="N29" i="3"/>
  <c r="L29" i="3"/>
  <c r="K29" i="3"/>
  <c r="I29" i="3"/>
  <c r="H29" i="3"/>
  <c r="F29" i="3"/>
  <c r="E29" i="3"/>
  <c r="U28" i="3"/>
  <c r="T28" i="3"/>
  <c r="R28" i="3"/>
  <c r="Q28" i="3"/>
  <c r="O28" i="3"/>
  <c r="N28" i="3"/>
  <c r="L28" i="3"/>
  <c r="K28" i="3"/>
  <c r="I28" i="3"/>
  <c r="H28" i="3"/>
  <c r="F28" i="3"/>
  <c r="E28" i="3"/>
  <c r="U27" i="3"/>
  <c r="T27" i="3"/>
  <c r="R27" i="3"/>
  <c r="Q27" i="3"/>
  <c r="O27" i="3"/>
  <c r="N27" i="3"/>
  <c r="L27" i="3"/>
  <c r="K27" i="3"/>
  <c r="I27" i="3"/>
  <c r="H27" i="3"/>
  <c r="F27" i="3"/>
  <c r="E27" i="3"/>
  <c r="U26" i="3"/>
  <c r="T26" i="3"/>
  <c r="R26" i="3"/>
  <c r="Q26" i="3"/>
  <c r="O26" i="3"/>
  <c r="N26" i="3"/>
  <c r="L26" i="3"/>
  <c r="K26" i="3"/>
  <c r="I26" i="3"/>
  <c r="H26" i="3"/>
  <c r="F26" i="3"/>
  <c r="E26" i="3"/>
  <c r="U24" i="3"/>
  <c r="T24" i="3"/>
  <c r="R24" i="3"/>
  <c r="Q24" i="3"/>
  <c r="O24" i="3"/>
  <c r="N24" i="3"/>
  <c r="L24" i="3"/>
  <c r="K24" i="3"/>
  <c r="I24" i="3"/>
  <c r="H24" i="3"/>
  <c r="F24" i="3"/>
  <c r="E24" i="3"/>
  <c r="U22" i="3"/>
  <c r="T22" i="3"/>
  <c r="R22" i="3"/>
  <c r="Q22" i="3"/>
  <c r="O22" i="3"/>
  <c r="N22" i="3"/>
  <c r="L22" i="3"/>
  <c r="K22" i="3"/>
  <c r="I22" i="3"/>
  <c r="H22" i="3"/>
  <c r="F22" i="3"/>
  <c r="E22" i="3"/>
  <c r="U21" i="3"/>
  <c r="T21" i="3"/>
  <c r="R21" i="3"/>
  <c r="Q21" i="3"/>
  <c r="O21" i="3"/>
  <c r="N21" i="3"/>
  <c r="L21" i="3"/>
  <c r="K21" i="3"/>
  <c r="I21" i="3"/>
  <c r="H21" i="3"/>
  <c r="F21" i="3"/>
  <c r="E21" i="3"/>
  <c r="U20" i="3"/>
  <c r="T20" i="3"/>
  <c r="R20" i="3"/>
  <c r="Q20" i="3"/>
  <c r="O20" i="3"/>
  <c r="N20" i="3"/>
  <c r="L20" i="3"/>
  <c r="K20" i="3"/>
  <c r="I20" i="3"/>
  <c r="H20" i="3"/>
  <c r="F20" i="3"/>
  <c r="E20" i="3"/>
  <c r="U19" i="3"/>
  <c r="T19" i="3"/>
  <c r="R19" i="3"/>
  <c r="Q19" i="3"/>
  <c r="O19" i="3"/>
  <c r="N19" i="3"/>
  <c r="L19" i="3"/>
  <c r="K19" i="3"/>
  <c r="I19" i="3"/>
  <c r="H19" i="3"/>
  <c r="F19" i="3"/>
  <c r="E19" i="3"/>
  <c r="U18" i="3"/>
  <c r="T18" i="3"/>
  <c r="R18" i="3"/>
  <c r="Q18" i="3"/>
  <c r="O18" i="3"/>
  <c r="N18" i="3"/>
  <c r="L18" i="3"/>
  <c r="K18" i="3"/>
  <c r="I18" i="3"/>
  <c r="H18" i="3"/>
  <c r="F18" i="3"/>
  <c r="E18" i="3"/>
  <c r="U16" i="3"/>
  <c r="T16" i="3"/>
  <c r="R16" i="3"/>
  <c r="Q16" i="3"/>
  <c r="O16" i="3"/>
  <c r="N16" i="3"/>
  <c r="L16" i="3"/>
  <c r="K16" i="3"/>
  <c r="I16" i="3"/>
  <c r="H16" i="3"/>
  <c r="F16" i="3"/>
  <c r="E16" i="3"/>
  <c r="U14" i="3"/>
  <c r="T14" i="3"/>
  <c r="R14" i="3"/>
  <c r="Q14" i="3"/>
  <c r="O14" i="3"/>
  <c r="N14" i="3"/>
  <c r="L14" i="3"/>
  <c r="K14" i="3"/>
  <c r="I14" i="3"/>
  <c r="H14" i="3"/>
  <c r="F14" i="3"/>
  <c r="E14" i="3"/>
  <c r="U13" i="3"/>
  <c r="T13" i="3"/>
  <c r="R13" i="3"/>
  <c r="Q13" i="3"/>
  <c r="O13" i="3"/>
  <c r="P13" i="3" s="1"/>
  <c r="N13" i="3"/>
  <c r="L13" i="3"/>
  <c r="K13" i="3"/>
  <c r="I13" i="3"/>
  <c r="H13" i="3"/>
  <c r="F13" i="3"/>
  <c r="E13" i="3"/>
  <c r="U12" i="3"/>
  <c r="T12" i="3"/>
  <c r="R12" i="3"/>
  <c r="Q12" i="3"/>
  <c r="O12" i="3"/>
  <c r="N12" i="3"/>
  <c r="L12" i="3"/>
  <c r="K12" i="3"/>
  <c r="I12" i="3"/>
  <c r="H12" i="3"/>
  <c r="F12" i="3"/>
  <c r="E12" i="3"/>
  <c r="U11" i="3"/>
  <c r="T11" i="3"/>
  <c r="R11" i="3"/>
  <c r="Q11" i="3"/>
  <c r="O11" i="3"/>
  <c r="N11" i="3"/>
  <c r="L11" i="3"/>
  <c r="K11" i="3"/>
  <c r="I11" i="3"/>
  <c r="H11" i="3"/>
  <c r="F11" i="3"/>
  <c r="E11" i="3"/>
  <c r="U10" i="3"/>
  <c r="T10" i="3"/>
  <c r="R10" i="3"/>
  <c r="Q10" i="3"/>
  <c r="O10" i="3"/>
  <c r="N10" i="3"/>
  <c r="L10" i="3"/>
  <c r="K10" i="3"/>
  <c r="I10" i="3"/>
  <c r="H10" i="3"/>
  <c r="F10" i="3"/>
  <c r="E10" i="3"/>
  <c r="U7" i="3"/>
  <c r="T7" i="3"/>
  <c r="R7" i="3"/>
  <c r="Q7" i="3"/>
  <c r="O7" i="3"/>
  <c r="N7" i="3"/>
  <c r="L7" i="3"/>
  <c r="K7" i="3"/>
  <c r="I7" i="3"/>
  <c r="H7" i="3"/>
  <c r="F7" i="3"/>
  <c r="E7" i="3"/>
  <c r="K29" i="8"/>
  <c r="J29" i="8"/>
  <c r="I29" i="8"/>
  <c r="H29" i="8"/>
  <c r="F29" i="8"/>
  <c r="E29" i="8"/>
  <c r="D29" i="8"/>
  <c r="C29" i="8"/>
  <c r="K28" i="8"/>
  <c r="J28" i="8"/>
  <c r="I28" i="8"/>
  <c r="H28" i="8"/>
  <c r="F28" i="8"/>
  <c r="E28" i="8"/>
  <c r="D28" i="8"/>
  <c r="C28" i="8"/>
  <c r="K27" i="8"/>
  <c r="J27" i="8"/>
  <c r="I27" i="8"/>
  <c r="H27" i="8"/>
  <c r="F27" i="8"/>
  <c r="E27" i="8"/>
  <c r="D27" i="8"/>
  <c r="C27" i="8"/>
  <c r="K26" i="8"/>
  <c r="J26" i="8"/>
  <c r="I26" i="8"/>
  <c r="H26" i="8"/>
  <c r="F26" i="8"/>
  <c r="E26" i="8"/>
  <c r="D26" i="8"/>
  <c r="C26" i="8"/>
  <c r="K21" i="8"/>
  <c r="J21" i="8"/>
  <c r="I21" i="8"/>
  <c r="H21" i="8"/>
  <c r="F21" i="8"/>
  <c r="E21" i="8"/>
  <c r="D21" i="8"/>
  <c r="C21" i="8"/>
  <c r="K20" i="8"/>
  <c r="J20" i="8"/>
  <c r="I20" i="8"/>
  <c r="H20" i="8"/>
  <c r="F20" i="8"/>
  <c r="E20" i="8"/>
  <c r="D20" i="8"/>
  <c r="C20" i="8"/>
  <c r="K19" i="8"/>
  <c r="J19" i="8"/>
  <c r="I19" i="8"/>
  <c r="H19" i="8"/>
  <c r="F19" i="8"/>
  <c r="E19" i="8"/>
  <c r="D19" i="8"/>
  <c r="C19" i="8"/>
  <c r="K18" i="8"/>
  <c r="J18" i="8"/>
  <c r="I18" i="8"/>
  <c r="H18" i="8"/>
  <c r="F18" i="8"/>
  <c r="E18" i="8"/>
  <c r="D18" i="8"/>
  <c r="C18" i="8"/>
  <c r="K13" i="8"/>
  <c r="J13" i="8"/>
  <c r="I13" i="8"/>
  <c r="H13" i="8"/>
  <c r="F13" i="8"/>
  <c r="E13" i="8"/>
  <c r="D13" i="8"/>
  <c r="C13" i="8"/>
  <c r="K12" i="8"/>
  <c r="J12" i="8"/>
  <c r="I12" i="8"/>
  <c r="H12" i="8"/>
  <c r="F12" i="8"/>
  <c r="E12" i="8"/>
  <c r="D12" i="8"/>
  <c r="C12" i="8"/>
  <c r="K11" i="8"/>
  <c r="J11" i="8"/>
  <c r="I11" i="8"/>
  <c r="H11" i="8"/>
  <c r="F11" i="8"/>
  <c r="E11" i="8"/>
  <c r="D11" i="8"/>
  <c r="C11" i="8"/>
  <c r="K10" i="8"/>
  <c r="J10" i="8"/>
  <c r="I10" i="8"/>
  <c r="H10" i="8"/>
  <c r="F10" i="8"/>
  <c r="E10" i="8"/>
  <c r="D10" i="8"/>
  <c r="C10" i="8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6" i="1"/>
  <c r="F6" i="1"/>
  <c r="E6" i="1"/>
  <c r="D6" i="1"/>
  <c r="C6" i="1"/>
  <c r="B6" i="1"/>
  <c r="F36" i="7"/>
  <c r="F34" i="7"/>
  <c r="G34" i="7" s="1"/>
  <c r="V12" i="3"/>
  <c r="A40" i="6"/>
  <c r="F30" i="7" l="1"/>
  <c r="G30" i="7" s="1"/>
  <c r="F18" i="7"/>
  <c r="F35" i="7"/>
  <c r="G35" i="7" s="1"/>
  <c r="F13" i="7"/>
  <c r="G13" i="7" s="1"/>
  <c r="F25" i="7"/>
  <c r="G25" i="7" s="1"/>
  <c r="F37" i="7"/>
  <c r="G37" i="7" s="1"/>
  <c r="G10" i="3"/>
  <c r="S22" i="3"/>
  <c r="S26" i="3"/>
  <c r="D10" i="7"/>
  <c r="D7" i="7" s="1"/>
  <c r="E10" i="7" s="1"/>
  <c r="F33" i="7"/>
  <c r="G33" i="7" s="1"/>
  <c r="M11" i="3"/>
  <c r="S30" i="3"/>
  <c r="F26" i="7"/>
  <c r="G26" i="7" s="1"/>
  <c r="F12" i="7"/>
  <c r="G12" i="7" s="1"/>
  <c r="F22" i="7"/>
  <c r="G22" i="7" s="1"/>
  <c r="F21" i="7"/>
  <c r="G21" i="7" s="1"/>
  <c r="G36" i="7"/>
  <c r="G18" i="7"/>
  <c r="F27" i="7"/>
  <c r="G27" i="7" s="1"/>
  <c r="M12" i="3"/>
  <c r="S13" i="3"/>
  <c r="M18" i="3"/>
  <c r="G19" i="3"/>
  <c r="S24" i="3"/>
  <c r="F17" i="7"/>
  <c r="G17" i="7" s="1"/>
  <c r="F19" i="7"/>
  <c r="G19" i="7" s="1"/>
  <c r="F14" i="7"/>
  <c r="G14" i="7" s="1"/>
  <c r="J16" i="3"/>
  <c r="B24" i="3"/>
  <c r="V16" i="3"/>
  <c r="P18" i="3"/>
  <c r="J27" i="3"/>
  <c r="G14" i="3"/>
  <c r="S20" i="3"/>
  <c r="G22" i="3"/>
  <c r="F20" i="7"/>
  <c r="G20" i="7" s="1"/>
  <c r="F29" i="7"/>
  <c r="G29" i="7" s="1"/>
  <c r="F28" i="7"/>
  <c r="G28" i="7" s="1"/>
  <c r="J14" i="3"/>
  <c r="J18" i="3"/>
  <c r="P19" i="3"/>
  <c r="J20" i="3"/>
  <c r="P24" i="3"/>
  <c r="P29" i="3"/>
  <c r="V30" i="3"/>
  <c r="M10" i="3"/>
  <c r="S11" i="3"/>
  <c r="S29" i="3"/>
  <c r="V10" i="3"/>
  <c r="S14" i="3"/>
  <c r="J12" i="3"/>
  <c r="M19" i="3"/>
  <c r="M21" i="3"/>
  <c r="V27" i="3"/>
  <c r="P28" i="3"/>
  <c r="S27" i="3"/>
  <c r="J10" i="3"/>
  <c r="M16" i="3"/>
  <c r="P22" i="3"/>
  <c r="C10" i="3"/>
  <c r="G30" i="3"/>
  <c r="G29" i="3"/>
  <c r="M14" i="3"/>
  <c r="B16" i="3"/>
  <c r="V20" i="3"/>
  <c r="P21" i="3"/>
  <c r="B26" i="3"/>
  <c r="S28" i="3"/>
  <c r="C16" i="3"/>
  <c r="C26" i="3"/>
  <c r="P27" i="3"/>
  <c r="V11" i="3"/>
  <c r="P12" i="3"/>
  <c r="S19" i="3"/>
  <c r="M20" i="3"/>
  <c r="B10" i="3"/>
  <c r="D10" i="3" s="1"/>
  <c r="V26" i="3"/>
  <c r="P11" i="3"/>
  <c r="C18" i="3"/>
  <c r="J19" i="3"/>
  <c r="G24" i="3"/>
  <c r="C24" i="3"/>
  <c r="G12" i="3"/>
  <c r="M27" i="3"/>
  <c r="S21" i="3"/>
  <c r="G18" i="3"/>
  <c r="V29" i="3"/>
  <c r="S12" i="3"/>
  <c r="J26" i="3"/>
  <c r="V14" i="3"/>
  <c r="B18" i="3"/>
  <c r="J13" i="3"/>
  <c r="P16" i="3"/>
  <c r="V19" i="3"/>
  <c r="J24" i="3"/>
  <c r="G28" i="3"/>
  <c r="M30" i="3"/>
  <c r="M13" i="3"/>
  <c r="G16" i="3"/>
  <c r="S16" i="3"/>
  <c r="V18" i="3"/>
  <c r="G20" i="3"/>
  <c r="J21" i="3"/>
  <c r="M22" i="3"/>
  <c r="M24" i="3"/>
  <c r="G27" i="3"/>
  <c r="J28" i="3"/>
  <c r="M29" i="3"/>
  <c r="P30" i="3"/>
  <c r="S18" i="3"/>
  <c r="J22" i="3"/>
  <c r="V24" i="3"/>
  <c r="J29" i="3"/>
  <c r="P10" i="3"/>
  <c r="S10" i="3"/>
  <c r="J11" i="3"/>
  <c r="P14" i="3"/>
  <c r="V21" i="3"/>
  <c r="P26" i="3"/>
  <c r="V28" i="3"/>
  <c r="G21" i="3"/>
  <c r="V22" i="3"/>
  <c r="G11" i="3"/>
  <c r="V13" i="3"/>
  <c r="P20" i="3"/>
  <c r="M26" i="3"/>
  <c r="G26" i="3"/>
  <c r="M28" i="3"/>
  <c r="G13" i="3"/>
  <c r="J30" i="3"/>
  <c r="A31" i="3"/>
  <c r="A39" i="7"/>
  <c r="A30" i="8"/>
  <c r="H10" i="7"/>
  <c r="H7" i="7" s="1"/>
  <c r="D26" i="3" l="1"/>
  <c r="D24" i="3"/>
  <c r="D16" i="3"/>
  <c r="D18" i="3"/>
  <c r="E17" i="8"/>
  <c r="E15" i="8" s="1"/>
  <c r="D17" i="8"/>
  <c r="D15" i="8" s="1"/>
  <c r="F9" i="8"/>
  <c r="E25" i="8" l="1"/>
  <c r="E23" i="8" s="1"/>
  <c r="E6" i="8" s="1"/>
  <c r="D9" i="8"/>
  <c r="F17" i="8"/>
  <c r="F15" i="8" s="1"/>
  <c r="F25" i="8"/>
  <c r="F23" i="8" s="1"/>
  <c r="E9" i="8"/>
  <c r="G10" i="8"/>
  <c r="M10" i="8"/>
  <c r="H9" i="8"/>
  <c r="G18" i="8"/>
  <c r="H17" i="8"/>
  <c r="M18" i="8"/>
  <c r="N11" i="8"/>
  <c r="I25" i="8"/>
  <c r="N26" i="8"/>
  <c r="C9" i="8"/>
  <c r="B10" i="8"/>
  <c r="B11" i="8"/>
  <c r="B12" i="8"/>
  <c r="B13" i="8"/>
  <c r="B18" i="8"/>
  <c r="C17" i="8"/>
  <c r="B19" i="8"/>
  <c r="B20" i="8"/>
  <c r="B21" i="8"/>
  <c r="C25" i="8"/>
  <c r="B26" i="8"/>
  <c r="B27" i="8"/>
  <c r="B28" i="8"/>
  <c r="B29" i="8"/>
  <c r="D25" i="8"/>
  <c r="D23" i="8" s="1"/>
  <c r="D6" i="8" s="1"/>
  <c r="G13" i="8"/>
  <c r="M13" i="8"/>
  <c r="G20" i="8"/>
  <c r="M20" i="8"/>
  <c r="M21" i="8"/>
  <c r="G21" i="8"/>
  <c r="G26" i="8"/>
  <c r="M26" i="8"/>
  <c r="H25" i="8"/>
  <c r="G27" i="8"/>
  <c r="M27" i="8"/>
  <c r="G28" i="8"/>
  <c r="M28" i="8"/>
  <c r="M29" i="8"/>
  <c r="G29" i="8"/>
  <c r="M12" i="8"/>
  <c r="G12" i="8"/>
  <c r="N20" i="8"/>
  <c r="N27" i="8"/>
  <c r="N28" i="8"/>
  <c r="N29" i="8"/>
  <c r="M11" i="8"/>
  <c r="G11" i="8"/>
  <c r="N12" i="8"/>
  <c r="N19" i="8"/>
  <c r="O12" i="8"/>
  <c r="O13" i="8"/>
  <c r="J17" i="8"/>
  <c r="O18" i="8"/>
  <c r="O19" i="8"/>
  <c r="O20" i="8"/>
  <c r="O21" i="8"/>
  <c r="O26" i="8"/>
  <c r="J25" i="8"/>
  <c r="O27" i="8"/>
  <c r="O28" i="8"/>
  <c r="O29" i="8"/>
  <c r="G19" i="8"/>
  <c r="M19" i="8"/>
  <c r="N10" i="8"/>
  <c r="I9" i="8"/>
  <c r="N13" i="8"/>
  <c r="N18" i="8"/>
  <c r="I17" i="8"/>
  <c r="N21" i="8"/>
  <c r="O10" i="8"/>
  <c r="J9" i="8"/>
  <c r="O11" i="8"/>
  <c r="K9" i="8"/>
  <c r="P9" i="8" s="1"/>
  <c r="P10" i="8"/>
  <c r="P11" i="8"/>
  <c r="P12" i="8"/>
  <c r="P13" i="8"/>
  <c r="P18" i="8"/>
  <c r="K17" i="8"/>
  <c r="P19" i="8"/>
  <c r="P20" i="8"/>
  <c r="P21" i="8"/>
  <c r="P26" i="8"/>
  <c r="K25" i="8"/>
  <c r="P27" i="8"/>
  <c r="P28" i="8"/>
  <c r="P29" i="8"/>
  <c r="O9" i="8" l="1"/>
  <c r="L29" i="8"/>
  <c r="V7" i="3"/>
  <c r="N9" i="8"/>
  <c r="B9" i="8"/>
  <c r="M7" i="3"/>
  <c r="F6" i="8"/>
  <c r="L19" i="8"/>
  <c r="L28" i="8"/>
  <c r="L20" i="8"/>
  <c r="P7" i="3"/>
  <c r="L18" i="8"/>
  <c r="S7" i="3"/>
  <c r="L21" i="8"/>
  <c r="K23" i="8"/>
  <c r="P23" i="8" s="1"/>
  <c r="P25" i="8"/>
  <c r="I15" i="8"/>
  <c r="N17" i="8"/>
  <c r="O17" i="8"/>
  <c r="J15" i="8"/>
  <c r="M17" i="8"/>
  <c r="G17" i="8"/>
  <c r="H15" i="8"/>
  <c r="C23" i="8"/>
  <c r="B25" i="8"/>
  <c r="B23" i="8" s="1"/>
  <c r="J23" i="8"/>
  <c r="O23" i="8" s="1"/>
  <c r="O25" i="8"/>
  <c r="L27" i="8"/>
  <c r="G9" i="8"/>
  <c r="M9" i="8"/>
  <c r="L12" i="8"/>
  <c r="M25" i="8"/>
  <c r="H23" i="8"/>
  <c r="G25" i="8"/>
  <c r="L13" i="8"/>
  <c r="L10" i="8"/>
  <c r="K15" i="8"/>
  <c r="P17" i="8"/>
  <c r="L11" i="8"/>
  <c r="L26" i="8"/>
  <c r="C15" i="8"/>
  <c r="B17" i="8"/>
  <c r="B15" i="8" s="1"/>
  <c r="I23" i="8"/>
  <c r="N23" i="8" s="1"/>
  <c r="N25" i="8"/>
  <c r="B6" i="8" l="1"/>
  <c r="L9" i="8"/>
  <c r="C6" i="8"/>
  <c r="M23" i="8"/>
  <c r="P15" i="8"/>
  <c r="K6" i="8"/>
  <c r="P6" i="8" s="1"/>
  <c r="O15" i="8"/>
  <c r="J6" i="8"/>
  <c r="O6" i="8" s="1"/>
  <c r="G23" i="8"/>
  <c r="L23" i="8" s="1"/>
  <c r="L25" i="8"/>
  <c r="N15" i="8"/>
  <c r="I6" i="8"/>
  <c r="N6" i="8" s="1"/>
  <c r="M15" i="8"/>
  <c r="H6" i="8"/>
  <c r="G15" i="8"/>
  <c r="L17" i="8"/>
  <c r="M6" i="8" l="1"/>
  <c r="L15" i="8"/>
  <c r="G6" i="8"/>
  <c r="L6" i="8" s="1"/>
  <c r="M11" i="6" l="1"/>
  <c r="M8" i="6" s="1"/>
  <c r="L11" i="6"/>
  <c r="L8" i="6" s="1"/>
  <c r="K11" i="6"/>
  <c r="K8" i="6" s="1"/>
  <c r="J11" i="6"/>
  <c r="J8" i="6" s="1"/>
  <c r="I11" i="6"/>
  <c r="I8" i="6" s="1"/>
  <c r="H11" i="6"/>
  <c r="H8" i="6" s="1"/>
  <c r="G11" i="6"/>
  <c r="G8" i="6" s="1"/>
  <c r="F11" i="6"/>
  <c r="F8" i="6" s="1"/>
  <c r="E11" i="6"/>
  <c r="E8" i="6" s="1"/>
  <c r="D11" i="6"/>
  <c r="D8" i="6" s="1"/>
  <c r="C11" i="6"/>
  <c r="C8" i="6" s="1"/>
  <c r="B11" i="6"/>
  <c r="B8" i="6" s="1"/>
  <c r="B30" i="3"/>
  <c r="B29" i="3"/>
  <c r="B28" i="3"/>
  <c r="B27" i="3"/>
  <c r="B22" i="3"/>
  <c r="B21" i="3"/>
  <c r="B20" i="3"/>
  <c r="B19" i="3"/>
  <c r="B14" i="3"/>
  <c r="B13" i="3"/>
  <c r="B12" i="3"/>
  <c r="B11" i="3"/>
  <c r="B7" i="3"/>
  <c r="J7" i="3" l="1"/>
  <c r="C7" i="3"/>
  <c r="D7" i="3" s="1"/>
  <c r="G7" i="3"/>
  <c r="C11" i="3"/>
  <c r="D11" i="3" s="1"/>
  <c r="C27" i="3"/>
  <c r="D27" i="3" s="1"/>
  <c r="C14" i="3"/>
  <c r="D14" i="3" s="1"/>
  <c r="C12" i="3"/>
  <c r="D12" i="3" s="1"/>
  <c r="C21" i="3"/>
  <c r="D21" i="3" s="1"/>
  <c r="C30" i="3"/>
  <c r="D30" i="3" s="1"/>
  <c r="C20" i="3"/>
  <c r="D20" i="3" s="1"/>
  <c r="C13" i="3"/>
  <c r="D13" i="3" s="1"/>
  <c r="C29" i="3"/>
  <c r="D29" i="3" s="1"/>
  <c r="C19" i="3"/>
  <c r="D19" i="3" s="1"/>
  <c r="C22" i="3"/>
  <c r="D22" i="3" s="1"/>
  <c r="C28" i="3"/>
  <c r="D28" i="3" s="1"/>
  <c r="B10" i="7" l="1"/>
  <c r="K10" i="7" l="1"/>
  <c r="B7" i="7"/>
  <c r="F11" i="7"/>
  <c r="I10" i="7"/>
  <c r="F10" i="7" l="1"/>
  <c r="J10" i="7" s="1"/>
  <c r="C21" i="7"/>
  <c r="C20" i="7"/>
  <c r="C27" i="7"/>
  <c r="C29" i="7"/>
  <c r="C26" i="7"/>
  <c r="C37" i="7"/>
  <c r="C22" i="7"/>
  <c r="C18" i="7"/>
  <c r="C17" i="7"/>
  <c r="C33" i="7"/>
  <c r="C35" i="7"/>
  <c r="C28" i="7"/>
  <c r="C36" i="7"/>
  <c r="C30" i="7"/>
  <c r="C19" i="7"/>
  <c r="C34" i="7"/>
  <c r="C25" i="7"/>
  <c r="C13" i="7"/>
  <c r="C12" i="7"/>
  <c r="C14" i="7"/>
  <c r="C11" i="7"/>
  <c r="E7" i="7"/>
  <c r="C10" i="7"/>
  <c r="I7" i="7"/>
  <c r="G11" i="7"/>
  <c r="K7" i="7"/>
  <c r="C7" i="7" l="1"/>
  <c r="L10" i="7"/>
  <c r="G10" i="7"/>
  <c r="F7" i="7"/>
  <c r="J7" i="7" l="1"/>
  <c r="G7" i="7"/>
  <c r="L7" i="7"/>
</calcChain>
</file>

<file path=xl/sharedStrings.xml><?xml version="1.0" encoding="utf-8"?>
<sst xmlns="http://schemas.openxmlformats.org/spreadsheetml/2006/main" count="226" uniqueCount="95">
  <si>
    <t>Sexo</t>
  </si>
  <si>
    <t>Total</t>
  </si>
  <si>
    <t>Hombre</t>
  </si>
  <si>
    <t>Mujer</t>
  </si>
  <si>
    <t>Tasa de Analf.</t>
  </si>
  <si>
    <t>AEP</t>
  </si>
  <si>
    <t>Hombres</t>
  </si>
  <si>
    <t>Rangos de Edad</t>
  </si>
  <si>
    <t>Categorias</t>
  </si>
  <si>
    <t>Poblacion</t>
  </si>
  <si>
    <t>Asistencia</t>
  </si>
  <si>
    <t>Tasa de Cobertura</t>
  </si>
  <si>
    <t>Primer Grado</t>
  </si>
  <si>
    <t>Segundo Grado</t>
  </si>
  <si>
    <t>Tercer Grado</t>
  </si>
  <si>
    <t>Cuarto Grado</t>
  </si>
  <si>
    <t>Quinto Grado</t>
  </si>
  <si>
    <t>Sexto Grado</t>
  </si>
  <si>
    <t>06 - 10 Años</t>
  </si>
  <si>
    <t>07 - 11 Años</t>
  </si>
  <si>
    <t>8 - 12 Años</t>
  </si>
  <si>
    <t>09 - 13 Años</t>
  </si>
  <si>
    <t>10 - 14 Años</t>
  </si>
  <si>
    <t>11 - 15 Años</t>
  </si>
  <si>
    <t>TR /1</t>
  </si>
  <si>
    <t>San Pedro Sula</t>
  </si>
  <si>
    <t>Resto Urbano</t>
  </si>
  <si>
    <t>Rural</t>
  </si>
  <si>
    <t>Dominio</t>
  </si>
  <si>
    <t>Asiste</t>
  </si>
  <si>
    <t>Repite</t>
  </si>
  <si>
    <t>Distrito Central</t>
  </si>
  <si>
    <t>Categorías</t>
  </si>
  <si>
    <t>Matricula año anterior</t>
  </si>
  <si>
    <t>No matriculado el año actual</t>
  </si>
  <si>
    <t>Condición laboral</t>
  </si>
  <si>
    <t>Solo Trabaja</t>
  </si>
  <si>
    <t>Ni trabaja, Ni estudia</t>
  </si>
  <si>
    <t>No.</t>
  </si>
  <si>
    <t>% /1</t>
  </si>
  <si>
    <t>Urbano</t>
  </si>
  <si>
    <t>Grado Escolar</t>
  </si>
  <si>
    <t>Quintil del Ingreso del hogar</t>
  </si>
  <si>
    <t>No declaran ingresos</t>
  </si>
  <si>
    <t>Nivel educativo del jefe</t>
  </si>
  <si>
    <t>Sin Nivel</t>
  </si>
  <si>
    <t>Primaria</t>
  </si>
  <si>
    <t>Secundaria</t>
  </si>
  <si>
    <t>Superior</t>
  </si>
  <si>
    <t>No sabe / No responde</t>
  </si>
  <si>
    <t>/1 Porcentaje por columna</t>
  </si>
  <si>
    <t>Evaluados</t>
  </si>
  <si>
    <t>Matricula</t>
  </si>
  <si>
    <t>Desertores</t>
  </si>
  <si>
    <t>Aprobaron</t>
  </si>
  <si>
    <t>No aprobaron</t>
  </si>
  <si>
    <t>% /2</t>
  </si>
  <si>
    <t>/2 Porcentaje por fila</t>
  </si>
  <si>
    <t>Cuadro No. 1. Tasa de analfabetismo y años de estudio promedio por sexo, según dominio, quintil de ingreso, rangos de edad y categoría ocupacional</t>
  </si>
  <si>
    <t>Total Nacional</t>
  </si>
  <si>
    <t>Quintil del Hogar</t>
  </si>
  <si>
    <t>Quintil 1</t>
  </si>
  <si>
    <t>Quintil 2</t>
  </si>
  <si>
    <t>Quintil 3</t>
  </si>
  <si>
    <t>Quintil 4</t>
  </si>
  <si>
    <t>Quintil 5</t>
  </si>
  <si>
    <t>No Declaran Ingresos</t>
  </si>
  <si>
    <t>De 15 - 18 Años</t>
  </si>
  <si>
    <t>De 19 - 24 Años</t>
  </si>
  <si>
    <t>De 25 - 29 Años</t>
  </si>
  <si>
    <t>De 30 - 35 Años</t>
  </si>
  <si>
    <t>De 36 - 44 Años</t>
  </si>
  <si>
    <t>De 45 - 59 Años</t>
  </si>
  <si>
    <t>De 60 Años y mas</t>
  </si>
  <si>
    <t>Categoría Ocupacional</t>
  </si>
  <si>
    <t>Asalariado</t>
  </si>
  <si>
    <t>Empleado Publico</t>
  </si>
  <si>
    <t>Empleado Privado</t>
  </si>
  <si>
    <t>Empleada Domestica</t>
  </si>
  <si>
    <t>Cuenta Propia</t>
  </si>
  <si>
    <t>Trabajador no Remunerado</t>
  </si>
  <si>
    <t>Inactivos</t>
  </si>
  <si>
    <t>Cuadro No. 3. Población de 6 a 15 años que asiste, repite y tasa de repitencia en educación primaria por grado, según dominio y sexo</t>
  </si>
  <si>
    <t>AEP = Años de Estudio Promedio</t>
  </si>
  <si>
    <t>/1 TR :Tasa de Repitencia por Grados= Repitentes por grados / Poblacion que asiste por grado * 100</t>
  </si>
  <si>
    <t>3 - 5 Años</t>
  </si>
  <si>
    <t>6 - 11 Años</t>
  </si>
  <si>
    <t>12 - 14 Años</t>
  </si>
  <si>
    <t>15 - 17 Años</t>
  </si>
  <si>
    <t>Cuadro No. 4. Población total matriculada en primaria el año anterior y no matriculada en año actual, según dominio, grado escolar, quintil de ingreso y nivel educativo del jefe</t>
  </si>
  <si>
    <t>Cuadro No. 5. Población total matriculada en primaria el año anterior, por resultados obtenidos, según dominio, grado escolar, quintil de ingreso y nivel educativo del jefe</t>
  </si>
  <si>
    <t>Cuadro No. 2a. Población de 3 a 17 años que asiste a un centro de enseñanza y tasa de cobertura, según dominio y sexo</t>
  </si>
  <si>
    <t>Aprendiz</t>
  </si>
  <si>
    <t>Contratista Dependiente</t>
  </si>
  <si>
    <t>Fuente: Instituto Nacional de Estadística (INE).  LXXIV Encuesta Permanente de Hogares de Propósitos Múltiples, Junio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</si>
</sst>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&quot;L.&quot;\ #,##0_);\(&quot;L.&quot;\ #,##0\)"/>
    <numFmt numFmtId="166" formatCode="_(* #,##0.0_);_(* \(#,##0.0\);_(* &quot;-&quot;??_);_(@_)"/>
    <numFmt numFmtId="167" formatCode="_(* #,##0_);_(* \(#,##0\);_(* &quot;-&quot;??_);_(@_)"/>
    <numFmt numFmtId="168" formatCode="_ * #,##0.0_ ;_ * \-#,##0.0_ ;_ * &quot;-&quot;?_ ;_ @_ "/>
  </numFmts>
  <fonts count="7" x14ac:knownFonts="1">
    <font>
      <sz val="10"/>
      <name val="Arial"/>
    </font>
    <font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166" fontId="3" fillId="0" borderId="0" xfId="1" applyNumberFormat="1" applyFont="1"/>
    <xf numFmtId="166" fontId="4" fillId="0" borderId="0" xfId="1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left" indent="1"/>
    </xf>
    <xf numFmtId="166" fontId="4" fillId="0" borderId="0" xfId="1" applyNumberFormat="1" applyFont="1" applyBorder="1"/>
    <xf numFmtId="3" fontId="4" fillId="0" borderId="2" xfId="0" applyNumberFormat="1" applyFont="1" applyBorder="1" applyAlignment="1">
      <alignment horizontal="left" indent="1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center"/>
    </xf>
    <xf numFmtId="0" fontId="4" fillId="0" borderId="0" xfId="0" applyFont="1"/>
    <xf numFmtId="167" fontId="3" fillId="0" borderId="0" xfId="1" applyNumberFormat="1" applyFont="1"/>
    <xf numFmtId="167" fontId="4" fillId="0" borderId="0" xfId="1" applyNumberFormat="1" applyFont="1"/>
    <xf numFmtId="167" fontId="4" fillId="0" borderId="2" xfId="1" applyNumberFormat="1" applyFont="1" applyBorder="1"/>
    <xf numFmtId="166" fontId="3" fillId="0" borderId="0" xfId="1" applyNumberFormat="1" applyFont="1" applyAlignment="1"/>
    <xf numFmtId="166" fontId="4" fillId="0" borderId="0" xfId="1" applyNumberFormat="1" applyFont="1" applyAlignment="1"/>
    <xf numFmtId="166" fontId="4" fillId="0" borderId="2" xfId="1" applyNumberFormat="1" applyFont="1" applyBorder="1" applyAlignment="1"/>
    <xf numFmtId="167" fontId="4" fillId="0" borderId="0" xfId="0" applyNumberFormat="1" applyFont="1"/>
    <xf numFmtId="3" fontId="3" fillId="0" borderId="2" xfId="0" applyNumberFormat="1" applyFont="1" applyBorder="1" applyAlignment="1">
      <alignment horizontal="center"/>
    </xf>
    <xf numFmtId="167" fontId="3" fillId="0" borderId="0" xfId="2" applyNumberFormat="1" applyFont="1"/>
    <xf numFmtId="166" fontId="3" fillId="0" borderId="0" xfId="2" applyNumberFormat="1" applyFont="1"/>
    <xf numFmtId="167" fontId="4" fillId="0" borderId="0" xfId="2" applyNumberFormat="1" applyFont="1"/>
    <xf numFmtId="166" fontId="4" fillId="0" borderId="0" xfId="2" applyNumberFormat="1" applyFont="1"/>
    <xf numFmtId="166" fontId="4" fillId="0" borderId="2" xfId="2" applyNumberFormat="1" applyFont="1" applyBorder="1"/>
    <xf numFmtId="0" fontId="4" fillId="0" borderId="2" xfId="0" applyFont="1" applyBorder="1"/>
    <xf numFmtId="0" fontId="2" fillId="0" borderId="0" xfId="0" applyFont="1" applyAlignment="1">
      <alignment horizontal="left" indent="1"/>
    </xf>
    <xf numFmtId="3" fontId="3" fillId="0" borderId="3" xfId="0" applyNumberFormat="1" applyFont="1" applyBorder="1" applyAlignment="1">
      <alignment horizontal="center" vertical="center" wrapText="1"/>
    </xf>
    <xf numFmtId="167" fontId="3" fillId="0" borderId="0" xfId="4" applyNumberFormat="1" applyFont="1"/>
    <xf numFmtId="166" fontId="3" fillId="0" borderId="0" xfId="4" applyNumberFormat="1" applyFont="1"/>
    <xf numFmtId="167" fontId="4" fillId="0" borderId="0" xfId="4" applyNumberFormat="1" applyFont="1"/>
    <xf numFmtId="166" fontId="4" fillId="0" borderId="0" xfId="4" applyNumberFormat="1" applyFont="1"/>
    <xf numFmtId="166" fontId="4" fillId="0" borderId="2" xfId="4" applyNumberFormat="1" applyFont="1" applyBorder="1"/>
    <xf numFmtId="166" fontId="4" fillId="0" borderId="0" xfId="0" applyNumberFormat="1" applyFont="1"/>
    <xf numFmtId="3" fontId="3" fillId="0" borderId="0" xfId="48" applyNumberFormat="1" applyFont="1"/>
    <xf numFmtId="3" fontId="4" fillId="0" borderId="0" xfId="48" applyNumberFormat="1" applyFont="1" applyAlignment="1">
      <alignment horizontal="left" indent="1"/>
    </xf>
    <xf numFmtId="3" fontId="4" fillId="0" borderId="0" xfId="48" applyNumberFormat="1" applyFont="1" applyAlignment="1">
      <alignment horizontal="left" indent="2"/>
    </xf>
    <xf numFmtId="3" fontId="4" fillId="0" borderId="0" xfId="48" applyNumberFormat="1" applyFont="1"/>
    <xf numFmtId="3" fontId="3" fillId="0" borderId="0" xfId="6" applyNumberFormat="1" applyFont="1"/>
    <xf numFmtId="3" fontId="4" fillId="0" borderId="0" xfId="6" applyNumberFormat="1" applyFont="1" applyAlignment="1">
      <alignment horizontal="left" indent="1"/>
    </xf>
    <xf numFmtId="3" fontId="4" fillId="0" borderId="0" xfId="6" applyNumberFormat="1" applyFont="1" applyAlignment="1">
      <alignment horizontal="left" indent="2"/>
    </xf>
    <xf numFmtId="3" fontId="4" fillId="0" borderId="0" xfId="6" applyNumberFormat="1" applyFont="1"/>
    <xf numFmtId="3" fontId="4" fillId="0" borderId="2" xfId="6" applyNumberFormat="1" applyFont="1" applyBorder="1" applyAlignment="1">
      <alignment horizontal="left" indent="1"/>
    </xf>
    <xf numFmtId="3" fontId="3" fillId="0" borderId="0" xfId="16" applyNumberFormat="1" applyFont="1"/>
    <xf numFmtId="3" fontId="4" fillId="0" borderId="0" xfId="16" applyNumberFormat="1" applyFont="1" applyAlignment="1">
      <alignment horizontal="left" indent="1"/>
    </xf>
    <xf numFmtId="3" fontId="4" fillId="0" borderId="0" xfId="16" applyNumberFormat="1" applyFont="1" applyAlignment="1">
      <alignment horizontal="left" indent="2"/>
    </xf>
    <xf numFmtId="3" fontId="4" fillId="0" borderId="0" xfId="16" applyNumberFormat="1" applyFont="1"/>
    <xf numFmtId="15" fontId="4" fillId="0" borderId="0" xfId="16" applyNumberFormat="1" applyFont="1"/>
    <xf numFmtId="49" fontId="4" fillId="0" borderId="0" xfId="16" applyNumberFormat="1" applyFont="1" applyAlignment="1">
      <alignment horizontal="left" indent="1"/>
    </xf>
    <xf numFmtId="15" fontId="3" fillId="0" borderId="0" xfId="21" applyNumberFormat="1" applyFont="1" applyAlignment="1">
      <alignment vertical="center" wrapText="1"/>
    </xf>
    <xf numFmtId="3" fontId="4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4" fillId="0" borderId="2" xfId="48" applyNumberFormat="1" applyFont="1" applyBorder="1" applyAlignment="1">
      <alignment horizontal="left" indent="1"/>
    </xf>
    <xf numFmtId="168" fontId="4" fillId="0" borderId="0" xfId="0" applyNumberFormat="1" applyFont="1"/>
    <xf numFmtId="167" fontId="3" fillId="0" borderId="0" xfId="2" applyNumberFormat="1" applyFont="1" applyFill="1"/>
    <xf numFmtId="166" fontId="3" fillId="0" borderId="0" xfId="2" applyNumberFormat="1" applyFont="1" applyFill="1"/>
    <xf numFmtId="167" fontId="3" fillId="0" borderId="0" xfId="4" applyNumberFormat="1" applyFont="1" applyFill="1"/>
    <xf numFmtId="166" fontId="3" fillId="0" borderId="0" xfId="4" applyNumberFormat="1" applyFont="1" applyFill="1"/>
    <xf numFmtId="0" fontId="3" fillId="0" borderId="0" xfId="0" applyFont="1"/>
    <xf numFmtId="0" fontId="4" fillId="0" borderId="0" xfId="11" applyFont="1" applyAlignment="1">
      <alignment horizontal="left" wrapText="1" indent="1"/>
    </xf>
    <xf numFmtId="3" fontId="4" fillId="0" borderId="2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0" xfId="39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0" xfId="53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5" fontId="3" fillId="0" borderId="0" xfId="21" applyNumberFormat="1" applyFont="1" applyAlignment="1">
      <alignment horizontal="center" vertical="center" wrapText="1"/>
    </xf>
    <xf numFmtId="15" fontId="3" fillId="0" borderId="0" xfId="30" applyNumberFormat="1" applyFont="1" applyAlignment="1">
      <alignment horizontal="center" vertical="center" wrapText="1"/>
    </xf>
  </cellXfs>
  <cellStyles count="58">
    <cellStyle name="Millares" xfId="1" builtinId="3"/>
    <cellStyle name="Millares 2" xfId="2"/>
    <cellStyle name="Millares 2 2" xfId="3"/>
    <cellStyle name="Millares 3" xfId="4"/>
    <cellStyle name="Millares 3 2" xfId="5"/>
    <cellStyle name="Normal" xfId="0" builtinId="0"/>
    <cellStyle name="Normal 10" xfId="6"/>
    <cellStyle name="Normal 10 2" xfId="7"/>
    <cellStyle name="Normal 10 3" xfId="8"/>
    <cellStyle name="Normal 10 4" xfId="9"/>
    <cellStyle name="Normal 10 5" xfId="10"/>
    <cellStyle name="Normal 11" xfId="11"/>
    <cellStyle name="Normal 11 2" xfId="12"/>
    <cellStyle name="Normal 11 3" xfId="13"/>
    <cellStyle name="Normal 11 4" xfId="14"/>
    <cellStyle name="Normal 11 5" xfId="15"/>
    <cellStyle name="Normal 12" xfId="16"/>
    <cellStyle name="Normal 12 2" xfId="17"/>
    <cellStyle name="Normal 12 3" xfId="18"/>
    <cellStyle name="Normal 12 4" xfId="19"/>
    <cellStyle name="Normal 12 5" xfId="20"/>
    <cellStyle name="Normal 13" xfId="21"/>
    <cellStyle name="Normal 13 2" xfId="22"/>
    <cellStyle name="Normal 13 3" xfId="23"/>
    <cellStyle name="Normal 13 4" xfId="24"/>
    <cellStyle name="Normal 13 5" xfId="25"/>
    <cellStyle name="Normal 16 2" xfId="26"/>
    <cellStyle name="Normal 16 3" xfId="27"/>
    <cellStyle name="Normal 16 4" xfId="28"/>
    <cellStyle name="Normal 16 5" xfId="29"/>
    <cellStyle name="Normal 17" xfId="30"/>
    <cellStyle name="Normal 17 2" xfId="31"/>
    <cellStyle name="Normal 17 3" xfId="32"/>
    <cellStyle name="Normal 17 4" xfId="33"/>
    <cellStyle name="Normal 17 5" xfId="34"/>
    <cellStyle name="Normal 2 2" xfId="35"/>
    <cellStyle name="Normal 2 3" xfId="36"/>
    <cellStyle name="Normal 2 4" xfId="37"/>
    <cellStyle name="Normal 2 5" xfId="38"/>
    <cellStyle name="Normal 3" xfId="39"/>
    <cellStyle name="Normal 3 2" xfId="40"/>
    <cellStyle name="Normal 3 3" xfId="41"/>
    <cellStyle name="Normal 3 4" xfId="42"/>
    <cellStyle name="Normal 3 5" xfId="43"/>
    <cellStyle name="Normal 6 2" xfId="44"/>
    <cellStyle name="Normal 6 3" xfId="45"/>
    <cellStyle name="Normal 6 4" xfId="46"/>
    <cellStyle name="Normal 6 5" xfId="47"/>
    <cellStyle name="Normal 8" xfId="48"/>
    <cellStyle name="Normal 8 2" xfId="49"/>
    <cellStyle name="Normal 8 3" xfId="50"/>
    <cellStyle name="Normal 8 4" xfId="51"/>
    <cellStyle name="Normal 8 5" xfId="52"/>
    <cellStyle name="Normal 9" xfId="53"/>
    <cellStyle name="Normal 9 2" xfId="54"/>
    <cellStyle name="Normal 9 3" xfId="55"/>
    <cellStyle name="Normal 9 4" xfId="56"/>
    <cellStyle name="Normal 9 5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676275</xdr:colOff>
      <xdr:row>6</xdr:row>
      <xdr:rowOff>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1"/>
          <a:ext cx="6772275" cy="9525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EDUCACION</a:t>
          </a:r>
          <a:endParaRPr lang="es-ES" sz="4800" b="0" i="0" u="none" strike="noStrike" baseline="0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endParaRPr lang="es-ES" sz="4800" b="0" i="0" u="none" strike="noStrike" baseline="0">
            <a:solidFill>
              <a:srgbClr val="000000"/>
            </a:solidFill>
            <a:latin typeface="Comic Sans M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Educacion/TASAEDU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Educacion/educa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Educacion/Educac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Educacion/5.%20Educ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D7">
            <v>11.780720939272362</v>
          </cell>
          <cell r="E7">
            <v>7.9738715669173654</v>
          </cell>
          <cell r="G7">
            <v>12.421140550594799</v>
          </cell>
          <cell r="H7">
            <v>7.7776839654922174</v>
          </cell>
          <cell r="J7">
            <v>11.247446917173406</v>
          </cell>
          <cell r="K7">
            <v>8.1334952366658033</v>
          </cell>
        </row>
        <row r="8">
          <cell r="D8">
            <v>6.7808053482392179</v>
          </cell>
          <cell r="E8">
            <v>9.1120423228157161</v>
          </cell>
          <cell r="G8">
            <v>6.2502211875671261</v>
          </cell>
          <cell r="H8">
            <v>8.9862880692405085</v>
          </cell>
          <cell r="J8">
            <v>7.1949152157840093</v>
          </cell>
          <cell r="K8">
            <v>9.2101047853977693</v>
          </cell>
        </row>
        <row r="9">
          <cell r="D9">
            <v>4.4399462802981082</v>
          </cell>
          <cell r="E9">
            <v>10.296211766144337</v>
          </cell>
          <cell r="G9">
            <v>4.520529056755886</v>
          </cell>
          <cell r="H9">
            <v>10.270004929542635</v>
          </cell>
          <cell r="J9">
            <v>4.3801114520152158</v>
          </cell>
          <cell r="K9">
            <v>10.315644159804677</v>
          </cell>
        </row>
        <row r="10">
          <cell r="D10">
            <v>4.4343088812872944</v>
          </cell>
          <cell r="E10">
            <v>9.4027012376908452</v>
          </cell>
          <cell r="G10">
            <v>3.2251759186865057</v>
          </cell>
          <cell r="H10">
            <v>9.4174726989079609</v>
          </cell>
          <cell r="J10">
            <v>5.3543541310330127</v>
          </cell>
          <cell r="K10">
            <v>9.3913598977880675</v>
          </cell>
        </row>
        <row r="11">
          <cell r="D11">
            <v>8.0162755291569496</v>
          </cell>
          <cell r="E11">
            <v>8.6427334446660353</v>
          </cell>
          <cell r="G11">
            <v>7.3736172936377491</v>
          </cell>
          <cell r="H11">
            <v>8.4739279326985795</v>
          </cell>
          <cell r="J11">
            <v>8.5287518010159378</v>
          </cell>
          <cell r="K11">
            <v>8.7770921919127041</v>
          </cell>
        </row>
        <row r="12">
          <cell r="D12">
            <v>18.549392340865445</v>
          </cell>
          <cell r="E12">
            <v>6.2929655990876778</v>
          </cell>
          <cell r="G12">
            <v>20.114066138541627</v>
          </cell>
          <cell r="H12">
            <v>6.0926057877784991</v>
          </cell>
          <cell r="J12">
            <v>17.127944039902658</v>
          </cell>
          <cell r="K12">
            <v>6.4664801999231099</v>
          </cell>
        </row>
        <row r="13">
          <cell r="D13">
            <v>21.213234474021782</v>
          </cell>
          <cell r="E13">
            <v>6.1877058446654694</v>
          </cell>
          <cell r="G13">
            <v>23.12489415443666</v>
          </cell>
          <cell r="H13">
            <v>5.9400531087302229</v>
          </cell>
          <cell r="J13">
            <v>19.637357877462293</v>
          </cell>
          <cell r="K13">
            <v>6.3814264116181016</v>
          </cell>
        </row>
        <row r="14">
          <cell r="D14">
            <v>15.660762918429933</v>
          </cell>
          <cell r="E14">
            <v>6.5844477454737609</v>
          </cell>
          <cell r="G14">
            <v>17.172156335394448</v>
          </cell>
          <cell r="H14">
            <v>6.3951149925130748</v>
          </cell>
          <cell r="J14">
            <v>14.470451462546807</v>
          </cell>
          <cell r="K14">
            <v>6.7275864569949322</v>
          </cell>
        </row>
        <row r="15">
          <cell r="D15">
            <v>11.368104707911678</v>
          </cell>
          <cell r="E15">
            <v>7.5013906222633091</v>
          </cell>
          <cell r="G15">
            <v>11.378636012837216</v>
          </cell>
          <cell r="H15">
            <v>7.2615569183864546</v>
          </cell>
          <cell r="J15">
            <v>11.359421252644102</v>
          </cell>
          <cell r="K15">
            <v>7.6922451334801067</v>
          </cell>
        </row>
        <row r="16">
          <cell r="D16">
            <v>6.0491626158576199</v>
          </cell>
          <cell r="E16">
            <v>8.8001477618845545</v>
          </cell>
          <cell r="G16">
            <v>6.3234822416853174</v>
          </cell>
          <cell r="H16">
            <v>8.5810009540754351</v>
          </cell>
          <cell r="J16">
            <v>5.8192349706466171</v>
          </cell>
          <cell r="K16">
            <v>8.9805558336190856</v>
          </cell>
        </row>
        <row r="17">
          <cell r="D17">
            <v>3.4350107050351304</v>
          </cell>
          <cell r="E17">
            <v>10.680366874715293</v>
          </cell>
          <cell r="G17">
            <v>3.6083823256746381</v>
          </cell>
          <cell r="H17">
            <v>10.366126436872005</v>
          </cell>
          <cell r="J17">
            <v>3.277284718335574</v>
          </cell>
          <cell r="K17">
            <v>10.966032260052666</v>
          </cell>
        </row>
        <row r="18">
          <cell r="D18">
            <v>12.86567666023106</v>
          </cell>
          <cell r="E18">
            <v>7.9995572940890334</v>
          </cell>
          <cell r="G18">
            <v>13.053800490834938</v>
          </cell>
          <cell r="H18">
            <v>7.7053324755588068</v>
          </cell>
          <cell r="J18">
            <v>12.714226296109466</v>
          </cell>
          <cell r="K18">
            <v>8.248951451738348</v>
          </cell>
        </row>
        <row r="19">
          <cell r="D19">
            <v>3.5626054200185031</v>
          </cell>
          <cell r="E19">
            <v>8.0098357788236338</v>
          </cell>
          <cell r="G19">
            <v>4.6491205646780287</v>
          </cell>
          <cell r="H19">
            <v>7.7781985973071031</v>
          </cell>
          <cell r="J19">
            <v>2.4935251424004949</v>
          </cell>
          <cell r="K19">
            <v>8.2352132474126432</v>
          </cell>
        </row>
        <row r="20">
          <cell r="D20">
            <v>4.4666421534614376</v>
          </cell>
          <cell r="E20">
            <v>9.2967346848112982</v>
          </cell>
          <cell r="G20">
            <v>5.7499306385990216</v>
          </cell>
          <cell r="H20">
            <v>8.8836071037881545</v>
          </cell>
          <cell r="J20">
            <v>3.3665352776377131</v>
          </cell>
          <cell r="K20">
            <v>9.6455236853297546</v>
          </cell>
        </row>
        <row r="21">
          <cell r="D21">
            <v>3.9631082362405436</v>
          </cell>
          <cell r="E21">
            <v>9.1891947492176591</v>
          </cell>
          <cell r="G21">
            <v>5.1103105201005095</v>
          </cell>
          <cell r="H21">
            <v>8.9460058514591907</v>
          </cell>
          <cell r="J21">
            <v>2.9479242874602649</v>
          </cell>
          <cell r="K21">
            <v>9.4018760122559364</v>
          </cell>
        </row>
        <row r="22">
          <cell r="D22">
            <v>9.485832606868998</v>
          </cell>
          <cell r="E22">
            <v>8.8099598284251304</v>
          </cell>
          <cell r="G22">
            <v>12.003834694314085</v>
          </cell>
          <cell r="H22">
            <v>8.3868431478091843</v>
          </cell>
          <cell r="J22">
            <v>7.4354268458276866</v>
          </cell>
          <cell r="K22">
            <v>9.1272807785041579</v>
          </cell>
        </row>
        <row r="23">
          <cell r="D23">
            <v>10.600285423453382</v>
          </cell>
          <cell r="E23">
            <v>7.6389122354257184</v>
          </cell>
          <cell r="G23">
            <v>11.852457531197434</v>
          </cell>
          <cell r="H23">
            <v>7.3626175392294062</v>
          </cell>
          <cell r="J23">
            <v>9.5220909411144934</v>
          </cell>
          <cell r="K23">
            <v>7.8643520126958482</v>
          </cell>
        </row>
        <row r="24">
          <cell r="D24">
            <v>15.098719882247533</v>
          </cell>
          <cell r="E24">
            <v>7.2271695846168722</v>
          </cell>
          <cell r="G24">
            <v>15.690688282678098</v>
          </cell>
          <cell r="H24">
            <v>7.1722398501097819</v>
          </cell>
          <cell r="J24">
            <v>14.664279140292608</v>
          </cell>
          <cell r="K24">
            <v>7.2664721389558524</v>
          </cell>
        </row>
        <row r="25">
          <cell r="D25">
            <v>27.534166067322001</v>
          </cell>
          <cell r="E25">
            <v>5.9936686709513856</v>
          </cell>
          <cell r="G25">
            <v>26.67403730755381</v>
          </cell>
          <cell r="H25">
            <v>6.0808635444697474</v>
          </cell>
          <cell r="J25">
            <v>28.214179289476494</v>
          </cell>
          <cell r="K25">
            <v>5.9250174046944775</v>
          </cell>
        </row>
        <row r="26">
          <cell r="D26">
            <v>7.282762433618271</v>
          </cell>
          <cell r="E26">
            <v>8.9827710036394048</v>
          </cell>
          <cell r="G26">
            <v>9.2382757245340308</v>
          </cell>
          <cell r="H26">
            <v>8.2103872604134107</v>
          </cell>
          <cell r="J26">
            <v>3.5851236648194571</v>
          </cell>
          <cell r="K26">
            <v>10.355108465131146</v>
          </cell>
        </row>
        <row r="27">
          <cell r="D27">
            <v>0.66765244727585249</v>
          </cell>
          <cell r="E27">
            <v>13.064211269441108</v>
          </cell>
          <cell r="G27">
            <v>0.47691662747263314</v>
          </cell>
          <cell r="H27">
            <v>12.053858459138729</v>
          </cell>
          <cell r="J27">
            <v>0.79396656031060464</v>
          </cell>
          <cell r="K27">
            <v>13.737087769218661</v>
          </cell>
        </row>
        <row r="28">
          <cell r="D28">
            <v>7.8455086342117193</v>
          </cell>
          <cell r="E28">
            <v>8.5282581730803901</v>
          </cell>
          <cell r="G28">
            <v>9.6738485290890797</v>
          </cell>
          <cell r="H28">
            <v>7.9054299926098892</v>
          </cell>
          <cell r="J28">
            <v>2.8163391799679394</v>
          </cell>
          <cell r="K28">
            <v>10.119934223685926</v>
          </cell>
        </row>
        <row r="29">
          <cell r="D29">
            <v>11.998820306384504</v>
          </cell>
          <cell r="E29">
            <v>6.8879127645237537</v>
          </cell>
          <cell r="G29">
            <v>42.87314689387793</v>
          </cell>
          <cell r="H29">
            <v>5.5038116885787094</v>
          </cell>
          <cell r="J29">
            <v>9.8517880822091879</v>
          </cell>
          <cell r="K29">
            <v>6.9570011040624875</v>
          </cell>
        </row>
        <row r="30">
          <cell r="D30">
            <v>9.6872640779245156</v>
          </cell>
          <cell r="E30">
            <v>7.7590486539775814</v>
          </cell>
          <cell r="G30">
            <v>10.700787885122637</v>
          </cell>
          <cell r="H30">
            <v>7.65726062357861</v>
          </cell>
          <cell r="J30">
            <v>8.726939696349616</v>
          </cell>
          <cell r="K30">
            <v>7.8512540849611714</v>
          </cell>
        </row>
        <row r="31">
          <cell r="D31">
            <v>6.9452709976034255</v>
          </cell>
          <cell r="E31">
            <v>9.3599094326785188</v>
          </cell>
          <cell r="G31">
            <v>8.8025489041779768</v>
          </cell>
          <cell r="H31">
            <v>9.9569501446631765</v>
          </cell>
          <cell r="J31">
            <v>0</v>
          </cell>
          <cell r="K31">
            <v>7.3238101525397017</v>
          </cell>
        </row>
        <row r="32">
          <cell r="D32">
            <v>7.7463551575883898</v>
          </cell>
          <cell r="E32">
            <v>8.3435252193445617</v>
          </cell>
          <cell r="G32">
            <v>11.803362178414828</v>
          </cell>
          <cell r="H32">
            <v>7.5966217113520838</v>
          </cell>
          <cell r="J32">
            <v>4.1618546777247749</v>
          </cell>
          <cell r="K32">
            <v>8.9511959966141372</v>
          </cell>
        </row>
        <row r="33">
          <cell r="D33">
            <v>12.088993834572902</v>
          </cell>
          <cell r="E33">
            <v>6.7359070657515838</v>
          </cell>
          <cell r="G33">
            <v>12.440276967909645</v>
          </cell>
          <cell r="H33">
            <v>6.6941547241678538</v>
          </cell>
          <cell r="J33">
            <v>11.016280164873574</v>
          </cell>
          <cell r="K33">
            <v>6.8591894404145295</v>
          </cell>
        </row>
        <row r="34">
          <cell r="D34">
            <v>16.749801689744388</v>
          </cell>
          <cell r="E34">
            <v>7.2593890963727308</v>
          </cell>
          <cell r="G34">
            <v>19.851132458092827</v>
          </cell>
          <cell r="H34">
            <v>7.4362798313776741</v>
          </cell>
          <cell r="J34">
            <v>15.609967028006807</v>
          </cell>
          <cell r="K34">
            <v>7.1975274943270842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C5">
            <v>53012.890863624169</v>
          </cell>
          <cell r="D5">
            <v>109537.88090593189</v>
          </cell>
          <cell r="E5">
            <v>50190.154567208971</v>
          </cell>
          <cell r="F5">
            <v>55983.901038408549</v>
          </cell>
          <cell r="G5">
            <v>14284.085790052563</v>
          </cell>
          <cell r="H5">
            <v>99809.897311288805</v>
          </cell>
          <cell r="I5">
            <v>35638.843839647816</v>
          </cell>
          <cell r="J5">
            <v>25882.090686515206</v>
          </cell>
        </row>
        <row r="6">
          <cell r="C6">
            <v>31367.364369411756</v>
          </cell>
          <cell r="D6">
            <v>59219.420662941055</v>
          </cell>
          <cell r="E6">
            <v>36817.131919004496</v>
          </cell>
          <cell r="F6">
            <v>31346.563729909503</v>
          </cell>
          <cell r="G6">
            <v>9069.0788229864083</v>
          </cell>
          <cell r="H6">
            <v>54497.675495927506</v>
          </cell>
          <cell r="I6">
            <v>22963.906010497729</v>
          </cell>
          <cell r="J6">
            <v>11585.956202760164</v>
          </cell>
        </row>
        <row r="7">
          <cell r="C7">
            <v>199336.65320466095</v>
          </cell>
          <cell r="D7">
            <v>420466.97694911016</v>
          </cell>
          <cell r="E7">
            <v>196698.19314081763</v>
          </cell>
          <cell r="F7">
            <v>205129.23041009271</v>
          </cell>
          <cell r="G7">
            <v>71855.480889216342</v>
          </cell>
          <cell r="H7">
            <v>374465.57725599257</v>
          </cell>
          <cell r="I7">
            <v>136846.33727049624</v>
          </cell>
          <cell r="J7">
            <v>97582.911719531781</v>
          </cell>
        </row>
        <row r="8">
          <cell r="C8">
            <v>271012.18209906167</v>
          </cell>
          <cell r="D8">
            <v>594114.44749429193</v>
          </cell>
          <cell r="E8">
            <v>279135.2592376215</v>
          </cell>
          <cell r="F8">
            <v>261973.65106379299</v>
          </cell>
          <cell r="G8">
            <v>96218.491793692097</v>
          </cell>
          <cell r="H8">
            <v>533775.19148150377</v>
          </cell>
          <cell r="I8">
            <v>117614.38947874139</v>
          </cell>
          <cell r="J8">
            <v>54637.213972959958</v>
          </cell>
        </row>
        <row r="10">
          <cell r="C10">
            <v>29326.138794156283</v>
          </cell>
          <cell r="D10">
            <v>55383.613135309606</v>
          </cell>
          <cell r="E10">
            <v>25336.575596694463</v>
          </cell>
          <cell r="F10">
            <v>26729.686140476042</v>
          </cell>
          <cell r="G10">
            <v>8272.3545872207724</v>
          </cell>
          <cell r="H10">
            <v>50781.037037724695</v>
          </cell>
          <cell r="I10">
            <v>17919.008853056886</v>
          </cell>
          <cell r="J10">
            <v>12621.537265801731</v>
          </cell>
        </row>
        <row r="11">
          <cell r="C11">
            <v>17909.350611447942</v>
          </cell>
          <cell r="D11">
            <v>33780.2385516742</v>
          </cell>
          <cell r="E11">
            <v>19448.597934615369</v>
          </cell>
          <cell r="F11">
            <v>14040.431664027135</v>
          </cell>
          <cell r="G11">
            <v>4929.7515620361883</v>
          </cell>
          <cell r="H11">
            <v>30722.544544841632</v>
          </cell>
          <cell r="I11">
            <v>10629.126785656088</v>
          </cell>
          <cell r="J11">
            <v>2371.2729032579136</v>
          </cell>
        </row>
        <row r="12">
          <cell r="C12">
            <v>101975.84588319193</v>
          </cell>
          <cell r="D12">
            <v>220226.02785582258</v>
          </cell>
          <cell r="E12">
            <v>80516.411991672576</v>
          </cell>
          <cell r="F12">
            <v>104075.27620837686</v>
          </cell>
          <cell r="G12">
            <v>40339.80176927655</v>
          </cell>
          <cell r="H12">
            <v>194075.03181758962</v>
          </cell>
          <cell r="I12">
            <v>47347.406256354974</v>
          </cell>
          <cell r="J12">
            <v>44728.672205793955</v>
          </cell>
        </row>
        <row r="13">
          <cell r="C13">
            <v>135668.75434522729</v>
          </cell>
          <cell r="D13">
            <v>289033.7621152522</v>
          </cell>
          <cell r="E13">
            <v>142841.07082522256</v>
          </cell>
          <cell r="F13">
            <v>132612.1975330775</v>
          </cell>
          <cell r="G13">
            <v>48077.722002331342</v>
          </cell>
          <cell r="H13">
            <v>256198.47358869165</v>
          </cell>
          <cell r="I13">
            <v>59723.909591859541</v>
          </cell>
          <cell r="J13">
            <v>22790.514778381723</v>
          </cell>
        </row>
        <row r="15">
          <cell r="C15">
            <v>23686.752069467846</v>
          </cell>
          <cell r="D15">
            <v>54154.26777062234</v>
          </cell>
          <cell r="E15">
            <v>24853.578970514434</v>
          </cell>
          <cell r="F15">
            <v>29254.21489793247</v>
          </cell>
          <cell r="G15">
            <v>6011.7312028317892</v>
          </cell>
          <cell r="H15">
            <v>49028.860273564183</v>
          </cell>
          <cell r="I15">
            <v>17719.834986590889</v>
          </cell>
          <cell r="J15">
            <v>13260.553420713448</v>
          </cell>
        </row>
        <row r="16">
          <cell r="C16">
            <v>13458.013757963778</v>
          </cell>
          <cell r="D16">
            <v>25439.18211126696</v>
          </cell>
          <cell r="E16">
            <v>17368.533984389116</v>
          </cell>
          <cell r="F16">
            <v>17306.132065882328</v>
          </cell>
          <cell r="G16">
            <v>4139.3272609502183</v>
          </cell>
          <cell r="H16">
            <v>23775.130951085961</v>
          </cell>
          <cell r="I16">
            <v>12334.77922484161</v>
          </cell>
          <cell r="J16">
            <v>9214.6832995022487</v>
          </cell>
        </row>
        <row r="17">
          <cell r="C17">
            <v>97360.807321469067</v>
          </cell>
          <cell r="D17">
            <v>200240.94909328612</v>
          </cell>
          <cell r="E17">
            <v>116181.78114914511</v>
          </cell>
          <cell r="F17">
            <v>101053.95420171579</v>
          </cell>
          <cell r="G17">
            <v>31515.679119939745</v>
          </cell>
          <cell r="H17">
            <v>180390.54543840123</v>
          </cell>
          <cell r="I17">
            <v>89498.931014141112</v>
          </cell>
          <cell r="J17">
            <v>52854.239513737717</v>
          </cell>
        </row>
        <row r="18">
          <cell r="C18">
            <v>135343.42775383513</v>
          </cell>
          <cell r="D18">
            <v>305080.68537903891</v>
          </cell>
          <cell r="E18">
            <v>136294.1884123999</v>
          </cell>
          <cell r="F18">
            <v>129361.45353071678</v>
          </cell>
          <cell r="G18">
            <v>48140.769791360828</v>
          </cell>
          <cell r="H18">
            <v>277576.71789281245</v>
          </cell>
          <cell r="I18">
            <v>57890.479886881876</v>
          </cell>
          <cell r="J18">
            <v>31846.699194578345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2">
          <cell r="C32">
            <v>217716.38055396787</v>
          </cell>
          <cell r="D32">
            <v>23523.167145864671</v>
          </cell>
          <cell r="F32">
            <v>191308.99607424196</v>
          </cell>
          <cell r="G32">
            <v>25566.145475595011</v>
          </cell>
          <cell r="I32">
            <v>162584.52144697719</v>
          </cell>
          <cell r="J32">
            <v>22539.964085907763</v>
          </cell>
          <cell r="L32">
            <v>171522.68608530733</v>
          </cell>
          <cell r="M32">
            <v>21392.271670239235</v>
          </cell>
          <cell r="O32">
            <v>187875.69521037739</v>
          </cell>
          <cell r="P32">
            <v>16369.78784048289</v>
          </cell>
          <cell r="R32">
            <v>144400.74088310151</v>
          </cell>
          <cell r="S32">
            <v>14412.324037327571</v>
          </cell>
        </row>
        <row r="33">
          <cell r="C33">
            <v>100195.30180299077</v>
          </cell>
          <cell r="D33">
            <v>8800.2474516970869</v>
          </cell>
          <cell r="F33">
            <v>90412.35833456181</v>
          </cell>
          <cell r="G33">
            <v>8951.7921105425812</v>
          </cell>
          <cell r="I33">
            <v>75550.831559102196</v>
          </cell>
          <cell r="J33">
            <v>8735.0202000096215</v>
          </cell>
          <cell r="L33">
            <v>86516.613092620857</v>
          </cell>
          <cell r="M33">
            <v>12283.127111257849</v>
          </cell>
          <cell r="O33">
            <v>100151.00155473915</v>
          </cell>
          <cell r="P33">
            <v>10402.945086731514</v>
          </cell>
          <cell r="R33">
            <v>80366.884433185871</v>
          </cell>
          <cell r="S33">
            <v>9928.3652815499117</v>
          </cell>
        </row>
        <row r="34">
          <cell r="C34">
            <v>13756.275043917687</v>
          </cell>
          <cell r="D34">
            <v>3578.490467505615</v>
          </cell>
          <cell r="F34">
            <v>18061.75012402418</v>
          </cell>
          <cell r="G34">
            <v>1394.2170652619282</v>
          </cell>
          <cell r="I34">
            <v>16691.876531330305</v>
          </cell>
          <cell r="J34">
            <v>2230.7473044190847</v>
          </cell>
          <cell r="L34">
            <v>20219.467010739067</v>
          </cell>
          <cell r="M34">
            <v>2964.3710459021468</v>
          </cell>
          <cell r="O34">
            <v>16497.128750785781</v>
          </cell>
          <cell r="P34">
            <v>1161.8475543849402</v>
          </cell>
          <cell r="R34">
            <v>15255.05838907426</v>
          </cell>
          <cell r="S34">
            <v>1161.8475543849402</v>
          </cell>
        </row>
        <row r="35">
          <cell r="C35">
            <v>10587.525506651571</v>
          </cell>
          <cell r="D35">
            <v>1705.6524391855169</v>
          </cell>
          <cell r="F35">
            <v>7737.8378948416157</v>
          </cell>
          <cell r="G35">
            <v>1622.449881176467</v>
          </cell>
          <cell r="I35">
            <v>9297.8858575112972</v>
          </cell>
          <cell r="J35">
            <v>416.01279004524804</v>
          </cell>
          <cell r="L35">
            <v>9526.6928920361806</v>
          </cell>
          <cell r="M35">
            <v>249.60767402714879</v>
          </cell>
          <cell r="O35">
            <v>9859.5031240723802</v>
          </cell>
          <cell r="P35">
            <v>1539.2473231674176</v>
          </cell>
          <cell r="R35">
            <v>10317.117193122158</v>
          </cell>
          <cell r="S35">
            <v>873.62685909502079</v>
          </cell>
        </row>
        <row r="36">
          <cell r="C36">
            <v>75851.501252421396</v>
          </cell>
          <cell r="D36">
            <v>3516.1045450059546</v>
          </cell>
          <cell r="F36">
            <v>64612.770315695925</v>
          </cell>
          <cell r="G36">
            <v>5935.1251641041863</v>
          </cell>
          <cell r="I36">
            <v>49561.069170260525</v>
          </cell>
          <cell r="J36">
            <v>6088.2601055452897</v>
          </cell>
          <cell r="L36">
            <v>56770.453189845517</v>
          </cell>
          <cell r="M36">
            <v>9069.1483913285501</v>
          </cell>
          <cell r="O36">
            <v>73794.369679880881</v>
          </cell>
          <cell r="P36">
            <v>7701.8502091791552</v>
          </cell>
          <cell r="R36">
            <v>54794.708850989402</v>
          </cell>
          <cell r="S36">
            <v>7892.8908680699496</v>
          </cell>
        </row>
        <row r="37">
          <cell r="C37">
            <v>117521.0787509777</v>
          </cell>
          <cell r="D37">
            <v>14722.919694167595</v>
          </cell>
          <cell r="F37">
            <v>100896.63773968061</v>
          </cell>
          <cell r="G37">
            <v>16614.353365052433</v>
          </cell>
          <cell r="I37">
            <v>87033.6898878754</v>
          </cell>
          <cell r="J37">
            <v>13804.94388589815</v>
          </cell>
          <cell r="L37">
            <v>85006.072992686837</v>
          </cell>
          <cell r="M37">
            <v>9109.1445589813866</v>
          </cell>
          <cell r="O37">
            <v>87724.693655638621</v>
          </cell>
          <cell r="P37">
            <v>5966.8427537513735</v>
          </cell>
          <cell r="R37">
            <v>64033.856449915795</v>
          </cell>
          <cell r="S37">
            <v>4483.9587557776595</v>
          </cell>
        </row>
        <row r="38">
          <cell r="C38">
            <v>106579.11953116258</v>
          </cell>
          <cell r="D38">
            <v>11057.99891007012</v>
          </cell>
          <cell r="F38">
            <v>103338.63026196575</v>
          </cell>
          <cell r="G38">
            <v>17902.463712220415</v>
          </cell>
          <cell r="I38">
            <v>78237.912653523832</v>
          </cell>
          <cell r="J38">
            <v>14045.957565633493</v>
          </cell>
          <cell r="L38">
            <v>89676.09915167671</v>
          </cell>
          <cell r="M38">
            <v>13455.837528013744</v>
          </cell>
          <cell r="O38">
            <v>98975.778718320318</v>
          </cell>
          <cell r="P38">
            <v>10455.275011971482</v>
          </cell>
          <cell r="R38">
            <v>68267.276355711016</v>
          </cell>
          <cell r="S38">
            <v>9167.8964894518776</v>
          </cell>
        </row>
        <row r="39">
          <cell r="C39">
            <v>48181.735420483667</v>
          </cell>
          <cell r="D39">
            <v>4420.3276810449242</v>
          </cell>
          <cell r="F39">
            <v>47321.930665040527</v>
          </cell>
          <cell r="G39">
            <v>6110.005252143731</v>
          </cell>
          <cell r="I39">
            <v>40174.701460637465</v>
          </cell>
          <cell r="J39">
            <v>6702.1510994779537</v>
          </cell>
          <cell r="L39">
            <v>48806.00039119726</v>
          </cell>
          <cell r="M39">
            <v>7842.0623928275409</v>
          </cell>
          <cell r="O39">
            <v>56143.632763242997</v>
          </cell>
          <cell r="P39">
            <v>7277.6664448849515</v>
          </cell>
          <cell r="R39">
            <v>40586.775060201791</v>
          </cell>
          <cell r="S39">
            <v>5460.6864945175921</v>
          </cell>
        </row>
        <row r="40">
          <cell r="C40">
            <v>6808.426668695748</v>
          </cell>
          <cell r="D40">
            <v>2370.1690109452775</v>
          </cell>
          <cell r="F40">
            <v>8136.2524451356794</v>
          </cell>
          <cell r="G40">
            <v>929.47804350795207</v>
          </cell>
          <cell r="I40">
            <v>7683.6851596657361</v>
          </cell>
          <cell r="J40">
            <v>1068.8997500341447</v>
          </cell>
          <cell r="L40">
            <v>11389.42559741351</v>
          </cell>
          <cell r="M40">
            <v>2104.6038556572912</v>
          </cell>
          <cell r="O40">
            <v>9233.9217536593569</v>
          </cell>
          <cell r="P40">
            <v>1161.8475543849402</v>
          </cell>
          <cell r="R40">
            <v>7586.8645301336583</v>
          </cell>
          <cell r="S40">
            <v>929.47804350795207</v>
          </cell>
        </row>
        <row r="41">
          <cell r="C41">
            <v>5761.7771421266862</v>
          </cell>
          <cell r="D41">
            <v>1497.6460441628928</v>
          </cell>
          <cell r="F41">
            <v>4139.3272609502174</v>
          </cell>
          <cell r="G41">
            <v>707.2217430769216</v>
          </cell>
          <cell r="I41">
            <v>6677.0052802262317</v>
          </cell>
          <cell r="J41">
            <v>208.00639502262402</v>
          </cell>
          <cell r="L41">
            <v>5033.7547595475016</v>
          </cell>
          <cell r="M41">
            <v>0</v>
          </cell>
          <cell r="O41">
            <v>5532.9701076017991</v>
          </cell>
          <cell r="P41">
            <v>624.01918506787206</v>
          </cell>
          <cell r="R41">
            <v>4368.1342954751044</v>
          </cell>
          <cell r="S41">
            <v>416.01279004524804</v>
          </cell>
        </row>
        <row r="42">
          <cell r="C42">
            <v>35611.53160966123</v>
          </cell>
          <cell r="D42">
            <v>552.51262593675403</v>
          </cell>
          <cell r="F42">
            <v>35046.35095895463</v>
          </cell>
          <cell r="G42">
            <v>4473.3054655588567</v>
          </cell>
          <cell r="I42">
            <v>25814.011020745504</v>
          </cell>
          <cell r="J42">
            <v>5425.244954421185</v>
          </cell>
          <cell r="L42">
            <v>32382.820034236247</v>
          </cell>
          <cell r="M42">
            <v>5737.4585371702497</v>
          </cell>
          <cell r="O42">
            <v>41376.740901981844</v>
          </cell>
          <cell r="P42">
            <v>5491.7997054321395</v>
          </cell>
          <cell r="R42">
            <v>28631.77623459302</v>
          </cell>
          <cell r="S42">
            <v>4115.1956609643921</v>
          </cell>
        </row>
        <row r="43">
          <cell r="C43">
            <v>58397.384110679013</v>
          </cell>
          <cell r="D43">
            <v>6637.6712290251962</v>
          </cell>
          <cell r="F43">
            <v>56016.699596925289</v>
          </cell>
          <cell r="G43">
            <v>11792.458460076685</v>
          </cell>
          <cell r="I43">
            <v>38063.211192886462</v>
          </cell>
          <cell r="J43">
            <v>7343.8064661555363</v>
          </cell>
          <cell r="L43">
            <v>40870.098760479552</v>
          </cell>
          <cell r="M43">
            <v>5613.7751351862034</v>
          </cell>
          <cell r="O43">
            <v>42832.145955077416</v>
          </cell>
          <cell r="P43">
            <v>3177.6085670865305</v>
          </cell>
          <cell r="R43">
            <v>27680.501295509326</v>
          </cell>
          <cell r="S43">
            <v>3707.2099949342855</v>
          </cell>
        </row>
        <row r="44">
          <cell r="C44">
            <v>111137.26102280566</v>
          </cell>
          <cell r="D44">
            <v>12465.168235794556</v>
          </cell>
          <cell r="F44">
            <v>87970.36581227649</v>
          </cell>
          <cell r="G44">
            <v>7663.6817633746014</v>
          </cell>
          <cell r="I44">
            <v>84346.60879345359</v>
          </cell>
          <cell r="J44">
            <v>8494.0065202742808</v>
          </cell>
          <cell r="L44">
            <v>81846.586933630795</v>
          </cell>
          <cell r="M44">
            <v>7936.4341422254884</v>
          </cell>
          <cell r="O44">
            <v>88899.916492057222</v>
          </cell>
          <cell r="P44">
            <v>5914.5128285114042</v>
          </cell>
          <cell r="R44">
            <v>76133.464527390519</v>
          </cell>
          <cell r="S44">
            <v>5244.4275478756927</v>
          </cell>
        </row>
        <row r="45">
          <cell r="C45">
            <v>52013.56638250695</v>
          </cell>
          <cell r="D45">
            <v>4379.9197706521618</v>
          </cell>
          <cell r="F45">
            <v>43090.427669521174</v>
          </cell>
          <cell r="G45">
            <v>2841.7868583988507</v>
          </cell>
          <cell r="I45">
            <v>35376.130098464666</v>
          </cell>
          <cell r="J45">
            <v>2032.8691005316687</v>
          </cell>
          <cell r="L45">
            <v>37710.612701423488</v>
          </cell>
          <cell r="M45">
            <v>4441.0647184303052</v>
          </cell>
          <cell r="O45">
            <v>44007.368791495996</v>
          </cell>
          <cell r="P45">
            <v>3125.2786418465612</v>
          </cell>
          <cell r="R45">
            <v>39780.109372984029</v>
          </cell>
          <cell r="S45">
            <v>4467.6787870323187</v>
          </cell>
        </row>
        <row r="46">
          <cell r="C46">
            <v>6947.8483752219408</v>
          </cell>
          <cell r="D46">
            <v>1208.3214565603375</v>
          </cell>
          <cell r="F46">
            <v>9925.4976788884869</v>
          </cell>
          <cell r="G46">
            <v>464.73902175397603</v>
          </cell>
          <cell r="I46">
            <v>9008.1913716645686</v>
          </cell>
          <cell r="J46">
            <v>1161.8475543849399</v>
          </cell>
          <cell r="L46">
            <v>8830.0414133255435</v>
          </cell>
          <cell r="M46">
            <v>859.76719024485556</v>
          </cell>
          <cell r="O46">
            <v>7263.2069971264245</v>
          </cell>
          <cell r="P46">
            <v>0</v>
          </cell>
          <cell r="R46">
            <v>7668.1938589406036</v>
          </cell>
          <cell r="S46">
            <v>232.36951087698802</v>
          </cell>
        </row>
        <row r="47">
          <cell r="C47">
            <v>4825.7483645248776</v>
          </cell>
          <cell r="D47">
            <v>208.00639502262402</v>
          </cell>
          <cell r="F47">
            <v>3598.5106338913952</v>
          </cell>
          <cell r="G47">
            <v>915.2281380995455</v>
          </cell>
          <cell r="I47">
            <v>2620.8805772850624</v>
          </cell>
          <cell r="J47">
            <v>208.00639502262402</v>
          </cell>
          <cell r="L47">
            <v>4492.938132488679</v>
          </cell>
          <cell r="M47">
            <v>249.60767402714879</v>
          </cell>
          <cell r="O47">
            <v>4326.5330164705792</v>
          </cell>
          <cell r="P47">
            <v>915.2281380995455</v>
          </cell>
          <cell r="R47">
            <v>5948.9828976470471</v>
          </cell>
          <cell r="S47">
            <v>457.61406904977281</v>
          </cell>
        </row>
        <row r="48">
          <cell r="C48">
            <v>40239.969642760108</v>
          </cell>
          <cell r="D48">
            <v>2963.5919190692007</v>
          </cell>
          <cell r="F48">
            <v>29566.419356741284</v>
          </cell>
          <cell r="G48">
            <v>1461.8196985453292</v>
          </cell>
          <cell r="I48">
            <v>23747.058149515036</v>
          </cell>
          <cell r="J48">
            <v>663.01515112410482</v>
          </cell>
          <cell r="L48">
            <v>24387.633155609266</v>
          </cell>
          <cell r="M48">
            <v>3331.6898541583009</v>
          </cell>
          <cell r="O48">
            <v>32417.628777898972</v>
          </cell>
          <cell r="P48">
            <v>2210.0505037470161</v>
          </cell>
          <cell r="R48">
            <v>26162.932616396385</v>
          </cell>
          <cell r="S48">
            <v>3777.6952071055584</v>
          </cell>
        </row>
        <row r="49">
          <cell r="C49">
            <v>59123.694640298781</v>
          </cell>
          <cell r="D49">
            <v>8085.2484651423938</v>
          </cell>
          <cell r="F49">
            <v>44879.938142755404</v>
          </cell>
          <cell r="G49">
            <v>4821.8949049757503</v>
          </cell>
          <cell r="I49">
            <v>48970.478694989026</v>
          </cell>
          <cell r="J49">
            <v>6461.1374197426112</v>
          </cell>
          <cell r="L49">
            <v>44135.974232207387</v>
          </cell>
          <cell r="M49">
            <v>3495.3694237951836</v>
          </cell>
          <cell r="O49">
            <v>44892.547700561321</v>
          </cell>
          <cell r="P49">
            <v>2789.2341866648435</v>
          </cell>
          <cell r="R49">
            <v>36353.355154406578</v>
          </cell>
          <cell r="S49">
            <v>776.74876084337416</v>
          </cell>
        </row>
        <row r="83">
          <cell r="C83">
            <v>113604.34734627914</v>
          </cell>
          <cell r="D83">
            <v>10.498489602748412</v>
          </cell>
          <cell r="E83">
            <v>2453.1581219727732</v>
          </cell>
          <cell r="F83">
            <v>3.8480603150784969</v>
          </cell>
          <cell r="G83">
            <v>1244.8366654124357</v>
          </cell>
          <cell r="H83">
            <v>3.8245124277958724</v>
          </cell>
          <cell r="I83">
            <v>1208.3214565603375</v>
          </cell>
          <cell r="J83">
            <v>3.8726250001468849</v>
          </cell>
          <cell r="M83">
            <v>199.17386646598973</v>
          </cell>
          <cell r="N83">
            <v>1.2845429323117927</v>
          </cell>
          <cell r="Q83">
            <v>929.47804350795195</v>
          </cell>
          <cell r="R83">
            <v>2.9666076329956095</v>
          </cell>
        </row>
        <row r="84">
          <cell r="C84">
            <v>62630.725541312117</v>
          </cell>
          <cell r="D84">
            <v>5.7878772799410001</v>
          </cell>
          <cell r="E84">
            <v>2080.0639502262402</v>
          </cell>
          <cell r="F84">
            <v>3.2628192483793934</v>
          </cell>
          <cell r="G84">
            <v>1664.0511601809922</v>
          </cell>
          <cell r="H84">
            <v>5.1124653694963111</v>
          </cell>
          <cell r="I84">
            <v>416.01279004524804</v>
          </cell>
          <cell r="J84">
            <v>1.333305406738539</v>
          </cell>
          <cell r="M84">
            <v>832.02558009049608</v>
          </cell>
          <cell r="N84">
            <v>5.3660281711223705</v>
          </cell>
          <cell r="Q84">
            <v>624.01918506787206</v>
          </cell>
          <cell r="R84">
            <v>1.9916770390523069</v>
          </cell>
        </row>
        <row r="85">
          <cell r="C85">
            <v>383525.90533945942</v>
          </cell>
          <cell r="D85">
            <v>35.44268176039008</v>
          </cell>
          <cell r="E85">
            <v>22578.957962456836</v>
          </cell>
          <cell r="F85">
            <v>35.417689268755623</v>
          </cell>
          <cell r="G85">
            <v>9969.100423188851</v>
          </cell>
          <cell r="H85">
            <v>30.628073161549064</v>
          </cell>
          <cell r="I85">
            <v>12609.857539267992</v>
          </cell>
          <cell r="J85">
            <v>40.414121002097275</v>
          </cell>
          <cell r="M85">
            <v>4144.4777842720159</v>
          </cell>
          <cell r="N85">
            <v>26.729207703656865</v>
          </cell>
          <cell r="Q85">
            <v>10106.936624014821</v>
          </cell>
          <cell r="R85">
            <v>32.258228738620794</v>
          </cell>
        </row>
        <row r="86">
          <cell r="C86">
            <v>522340.84446311434</v>
          </cell>
          <cell r="D86">
            <v>48.270951356919532</v>
          </cell>
          <cell r="E86">
            <v>36638.3311608199</v>
          </cell>
          <cell r="F86">
            <v>57.471431167786626</v>
          </cell>
          <cell r="G86">
            <v>19670.910177202335</v>
          </cell>
          <cell r="H86">
            <v>60.434949041158823</v>
          </cell>
          <cell r="I86">
            <v>16967.420983617601</v>
          </cell>
          <cell r="J86">
            <v>54.379948591017367</v>
          </cell>
          <cell r="M86">
            <v>10329.749754592405</v>
          </cell>
          <cell r="N86">
            <v>66.620221192908957</v>
          </cell>
          <cell r="Q86">
            <v>19670.910177202328</v>
          </cell>
          <cell r="R86">
            <v>62.783486589331346</v>
          </cell>
        </row>
        <row r="88">
          <cell r="C88">
            <v>210354.23755701137</v>
          </cell>
          <cell r="D88">
            <v>19.439412553067974</v>
          </cell>
          <cell r="E88">
            <v>3914.7174776807751</v>
          </cell>
          <cell r="F88">
            <v>6.1406840576967809</v>
          </cell>
          <cell r="G88">
            <v>2690.6283129688763</v>
          </cell>
          <cell r="H88">
            <v>8.2664189667963743</v>
          </cell>
          <cell r="I88">
            <v>1224.0891647118988</v>
          </cell>
          <cell r="J88">
            <v>3.9231599140567806</v>
          </cell>
          <cell r="M88">
            <v>0</v>
          </cell>
          <cell r="N88">
            <v>0</v>
          </cell>
          <cell r="Q88">
            <v>3000.575845527811</v>
          </cell>
          <cell r="R88">
            <v>9.5769139130276866</v>
          </cell>
        </row>
        <row r="89">
          <cell r="C89">
            <v>170450.5376691315</v>
          </cell>
          <cell r="D89">
            <v>15.751802103556239</v>
          </cell>
          <cell r="E89">
            <v>6638.9839234693627</v>
          </cell>
          <cell r="F89">
            <v>10.414008921610856</v>
          </cell>
          <cell r="G89">
            <v>3248.2220907995643</v>
          </cell>
          <cell r="H89">
            <v>9.9795146621810957</v>
          </cell>
          <cell r="I89">
            <v>3390.7618326697984</v>
          </cell>
          <cell r="J89">
            <v>10.867264643400981</v>
          </cell>
          <cell r="M89">
            <v>1129.8163794085442</v>
          </cell>
          <cell r="N89">
            <v>7.2865866929744172</v>
          </cell>
          <cell r="Q89">
            <v>1996.2556859374731</v>
          </cell>
          <cell r="R89">
            <v>6.3714332970817811</v>
          </cell>
        </row>
        <row r="90">
          <cell r="C90">
            <v>187119.79387503967</v>
          </cell>
          <cell r="D90">
            <v>17.292253829667125</v>
          </cell>
          <cell r="E90">
            <v>5664.1982455141679</v>
          </cell>
          <cell r="F90">
            <v>8.8849456095281525</v>
          </cell>
          <cell r="G90">
            <v>2642.5945479723368</v>
          </cell>
          <cell r="H90">
            <v>8.1188448020185167</v>
          </cell>
          <cell r="I90">
            <v>3021.603697541831</v>
          </cell>
          <cell r="J90">
            <v>9.6841266503260552</v>
          </cell>
          <cell r="M90">
            <v>423.68114227820405</v>
          </cell>
          <cell r="N90">
            <v>2.732470009865406</v>
          </cell>
          <cell r="Q90">
            <v>3483.5265387762802</v>
          </cell>
          <cell r="R90">
            <v>11.118343775689281</v>
          </cell>
        </row>
        <row r="91">
          <cell r="C91">
            <v>195644.52221266471</v>
          </cell>
          <cell r="D91">
            <v>18.080047377268034</v>
          </cell>
          <cell r="E91">
            <v>9349.7932114270079</v>
          </cell>
          <cell r="F91">
            <v>14.666224687607773</v>
          </cell>
          <cell r="G91">
            <v>5341.1048234521122</v>
          </cell>
          <cell r="H91">
            <v>16.409479526926713</v>
          </cell>
          <cell r="I91">
            <v>4008.6883879748957</v>
          </cell>
          <cell r="J91">
            <v>12.847696103371229</v>
          </cell>
          <cell r="M91">
            <v>2509.5200258914051</v>
          </cell>
          <cell r="N91">
            <v>16.184785032047163</v>
          </cell>
          <cell r="Q91">
            <v>3101.0286178843921</v>
          </cell>
          <cell r="R91">
            <v>9.8975282226502195</v>
          </cell>
        </row>
        <row r="92">
          <cell r="C92">
            <v>157557.31432174248</v>
          </cell>
          <cell r="D92">
            <v>14.560303939794201</v>
          </cell>
          <cell r="E92">
            <v>9368.6885194514762</v>
          </cell>
          <cell r="F92">
            <v>14.695864148798179</v>
          </cell>
          <cell r="G92">
            <v>5987.3434859438676</v>
          </cell>
          <cell r="H92">
            <v>18.394918954197305</v>
          </cell>
          <cell r="I92">
            <v>3381.34503350761</v>
          </cell>
          <cell r="J92">
            <v>10.837084154873811</v>
          </cell>
          <cell r="M92">
            <v>885.60398351265303</v>
          </cell>
          <cell r="N92">
            <v>5.7115743045667084</v>
          </cell>
          <cell r="Q92">
            <v>4557.706812732964</v>
          </cell>
          <cell r="R92">
            <v>14.546796359578584</v>
          </cell>
        </row>
        <row r="93">
          <cell r="C93">
            <v>160975.41705457418</v>
          </cell>
          <cell r="D93">
            <v>14.876180196645342</v>
          </cell>
          <cell r="E93">
            <v>28814.129817932979</v>
          </cell>
          <cell r="F93">
            <v>45.198272574758434</v>
          </cell>
          <cell r="G93">
            <v>12639.005164847851</v>
          </cell>
          <cell r="H93">
            <v>38.830823087880049</v>
          </cell>
          <cell r="I93">
            <v>16175.124653085142</v>
          </cell>
          <cell r="J93">
            <v>51.840668533971204</v>
          </cell>
          <cell r="M93">
            <v>10556.805454330097</v>
          </cell>
          <cell r="N93">
            <v>68.084583960546269</v>
          </cell>
          <cell r="Q93">
            <v>15192.250528934059</v>
          </cell>
          <cell r="R93">
            <v>48.488984431972519</v>
          </cell>
        </row>
        <row r="94">
          <cell r="C94">
            <v>278301.32706712687</v>
          </cell>
          <cell r="D94">
            <v>25.738744879972618</v>
          </cell>
          <cell r="E94">
            <v>23351.094873502469</v>
          </cell>
          <cell r="F94">
            <v>36.628874711140647</v>
          </cell>
          <cell r="G94">
            <v>11681.432022170138</v>
          </cell>
          <cell r="H94">
            <v>35.88887055189727</v>
          </cell>
          <cell r="I94">
            <v>11669.66285133233</v>
          </cell>
          <cell r="J94">
            <v>37.400832250385754</v>
          </cell>
          <cell r="M94">
            <v>5215.0511211577796</v>
          </cell>
          <cell r="N94">
            <v>33.633714995796439</v>
          </cell>
          <cell r="Q94">
            <v>11945.033691635355</v>
          </cell>
          <cell r="R94">
            <v>38.124868439339309</v>
          </cell>
        </row>
        <row r="95">
          <cell r="C95">
            <v>251106.12685232429</v>
          </cell>
          <cell r="D95">
            <v>23.223592229910892</v>
          </cell>
          <cell r="E95">
            <v>19149.237968448593</v>
          </cell>
          <cell r="F95">
            <v>30.037779477143399</v>
          </cell>
          <cell r="G95">
            <v>10626.865645470434</v>
          </cell>
          <cell r="H95">
            <v>32.648925645319984</v>
          </cell>
          <cell r="I95">
            <v>8522.3723229781535</v>
          </cell>
          <cell r="J95">
            <v>27.313884015993246</v>
          </cell>
          <cell r="M95">
            <v>5199.4830748127379</v>
          </cell>
          <cell r="N95">
            <v>33.53331114132871</v>
          </cell>
          <cell r="Q95">
            <v>10328.887051859976</v>
          </cell>
          <cell r="R95">
            <v>32.966626142939297</v>
          </cell>
        </row>
        <row r="96">
          <cell r="C96">
            <v>241100.9361955616</v>
          </cell>
          <cell r="D96">
            <v>22.29826049504717</v>
          </cell>
          <cell r="E96">
            <v>8576.1947292458699</v>
          </cell>
          <cell r="F96">
            <v>13.452746603002169</v>
          </cell>
          <cell r="G96">
            <v>3056.2066051343049</v>
          </cell>
          <cell r="H96">
            <v>9.3895853713269144</v>
          </cell>
          <cell r="I96">
            <v>5519.9881241115645</v>
          </cell>
          <cell r="J96">
            <v>17.69135513888882</v>
          </cell>
          <cell r="M96">
            <v>1337.8227744311682</v>
          </cell>
          <cell r="N96">
            <v>8.6280937357550087</v>
          </cell>
          <cell r="Q96">
            <v>4186.0229845428485</v>
          </cell>
          <cell r="R96">
            <v>13.360496059672261</v>
          </cell>
        </row>
        <row r="97">
          <cell r="C97">
            <v>168185.9423551806</v>
          </cell>
          <cell r="D97">
            <v>15.554705068415418</v>
          </cell>
          <cell r="E97">
            <v>7343.7188705637836</v>
          </cell>
          <cell r="F97">
            <v>11.519466640896464</v>
          </cell>
          <cell r="G97">
            <v>3622.9894168401788</v>
          </cell>
          <cell r="H97">
            <v>11.130912540953634</v>
          </cell>
          <cell r="I97">
            <v>3720.7294537236057</v>
          </cell>
          <cell r="J97">
            <v>11.924798507087825</v>
          </cell>
          <cell r="M97">
            <v>1624.1110453997821</v>
          </cell>
          <cell r="N97">
            <v>10.474468371150722</v>
          </cell>
          <cell r="Q97">
            <v>3015.2733927264762</v>
          </cell>
          <cell r="R97">
            <v>9.6238239567994732</v>
          </cell>
        </row>
        <row r="98">
          <cell r="C98">
            <v>91351.813593072569</v>
          </cell>
          <cell r="D98">
            <v>8.4486877916603529</v>
          </cell>
          <cell r="E98">
            <v>1422.8237324890965</v>
          </cell>
          <cell r="F98">
            <v>2.231862467935902</v>
          </cell>
          <cell r="G98">
            <v>1422.8237324890965</v>
          </cell>
          <cell r="H98">
            <v>4.371342199873717</v>
          </cell>
          <cell r="I98">
            <v>0</v>
          </cell>
          <cell r="J98">
            <v>0</v>
          </cell>
          <cell r="M98">
            <v>1422.8237324890965</v>
          </cell>
          <cell r="N98">
            <v>9.1762950728600821</v>
          </cell>
          <cell r="Q98">
            <v>0</v>
          </cell>
          <cell r="R98">
            <v>0</v>
          </cell>
        </row>
        <row r="99">
          <cell r="C99">
            <v>51208.314342340862</v>
          </cell>
          <cell r="D99">
            <v>4.7360095349924105</v>
          </cell>
          <cell r="E99">
            <v>3907.4410212259822</v>
          </cell>
          <cell r="F99">
            <v>6.1292700998816327</v>
          </cell>
          <cell r="G99">
            <v>2138.5810038804584</v>
          </cell>
          <cell r="H99">
            <v>6.5703636906285476</v>
          </cell>
          <cell r="I99">
            <v>1768.8600173455238</v>
          </cell>
          <cell r="J99">
            <v>5.6691300876444108</v>
          </cell>
          <cell r="M99">
            <v>706.1352371303401</v>
          </cell>
          <cell r="N99">
            <v>4.5541166831090099</v>
          </cell>
          <cell r="Q99">
            <v>1856.1269090283226</v>
          </cell>
          <cell r="R99">
            <v>5.9241854012497281</v>
          </cell>
        </row>
        <row r="101">
          <cell r="C101">
            <v>130994.52964155923</v>
          </cell>
          <cell r="D101">
            <v>12.105564087850651</v>
          </cell>
          <cell r="E101">
            <v>13006.668169671142</v>
          </cell>
          <cell r="F101">
            <v>20.402453134515756</v>
          </cell>
          <cell r="G101">
            <v>8585.5432088845937</v>
          </cell>
          <cell r="H101">
            <v>26.377369508857303</v>
          </cell>
          <cell r="I101">
            <v>4421.1249607865457</v>
          </cell>
          <cell r="J101">
            <v>14.169539867854228</v>
          </cell>
          <cell r="M101">
            <v>5113.1538111270702</v>
          </cell>
          <cell r="N101">
            <v>32.976543089943611</v>
          </cell>
          <cell r="Q101">
            <v>5059.5816113035789</v>
          </cell>
          <cell r="R101">
            <v>16.148626137750192</v>
          </cell>
        </row>
        <row r="102">
          <cell r="C102">
            <v>644850.04281938064</v>
          </cell>
          <cell r="D102">
            <v>59.592362686927324</v>
          </cell>
          <cell r="E102">
            <v>42822.230276026799</v>
          </cell>
          <cell r="F102">
            <v>67.171587290841799</v>
          </cell>
          <cell r="G102">
            <v>20242.044979555139</v>
          </cell>
          <cell r="H102">
            <v>62.189646834239454</v>
          </cell>
          <cell r="I102">
            <v>22580.185296471733</v>
          </cell>
          <cell r="J102">
            <v>72.368647939091687</v>
          </cell>
          <cell r="M102">
            <v>8991.505228382588</v>
          </cell>
          <cell r="N102">
            <v>57.989407430294669</v>
          </cell>
          <cell r="Q102">
            <v>24183.616205599676</v>
          </cell>
          <cell r="R102">
            <v>77.18665430568025</v>
          </cell>
        </row>
        <row r="103">
          <cell r="C103">
            <v>226789.7725957181</v>
          </cell>
          <cell r="D103">
            <v>20.958265464510902</v>
          </cell>
          <cell r="E103">
            <v>6580.947226960152</v>
          </cell>
          <cell r="F103">
            <v>10.322971696307274</v>
          </cell>
          <cell r="G103">
            <v>3368.2426189797152</v>
          </cell>
          <cell r="H103">
            <v>10.348253802318434</v>
          </cell>
          <cell r="I103">
            <v>3212.7046079804363</v>
          </cell>
          <cell r="J103">
            <v>10.296597908944658</v>
          </cell>
          <cell r="M103">
            <v>1400.7679459112462</v>
          </cell>
          <cell r="N103">
            <v>9.0340494797616895</v>
          </cell>
          <cell r="Q103">
            <v>1735.0785943245448</v>
          </cell>
          <cell r="R103">
            <v>5.5378364639405824</v>
          </cell>
        </row>
        <row r="104">
          <cell r="C104">
            <v>67567.461871997337</v>
          </cell>
          <cell r="D104">
            <v>6.2440946364936547</v>
          </cell>
          <cell r="E104">
            <v>987.5979042524616</v>
          </cell>
          <cell r="F104">
            <v>1.5491607608043008</v>
          </cell>
          <cell r="G104">
            <v>0</v>
          </cell>
          <cell r="H104">
            <v>0</v>
          </cell>
          <cell r="I104">
            <v>987.5979042524616</v>
          </cell>
          <cell r="J104">
            <v>3.1652142841094797</v>
          </cell>
          <cell r="M104">
            <v>0</v>
          </cell>
          <cell r="N104">
            <v>0</v>
          </cell>
          <cell r="Q104">
            <v>0</v>
          </cell>
          <cell r="R104">
            <v>0</v>
          </cell>
        </row>
        <row r="105">
          <cell r="C105">
            <v>11900.015761510595</v>
          </cell>
          <cell r="D105">
            <v>1.0997131242165714</v>
          </cell>
          <cell r="E105">
            <v>353.06761856517005</v>
          </cell>
          <cell r="F105">
            <v>0.5538271175309839</v>
          </cell>
          <cell r="G105">
            <v>353.06761856517005</v>
          </cell>
          <cell r="H105">
            <v>1.0847298545849018</v>
          </cell>
          <cell r="I105">
            <v>0</v>
          </cell>
          <cell r="J105">
            <v>0</v>
          </cell>
          <cell r="M105">
            <v>0</v>
          </cell>
          <cell r="N105">
            <v>0</v>
          </cell>
          <cell r="Q105">
            <v>353.06761856517005</v>
          </cell>
          <cell r="R105">
            <v>1.1268830926290243</v>
          </cell>
        </row>
        <row r="112">
          <cell r="C112">
            <v>113604.34734627914</v>
          </cell>
          <cell r="E112">
            <v>106029.10129168934</v>
          </cell>
          <cell r="G112">
            <v>6413.3985002048685</v>
          </cell>
          <cell r="I112">
            <v>1161.8475543849399</v>
          </cell>
        </row>
        <row r="113">
          <cell r="C113">
            <v>62630.725541312117</v>
          </cell>
          <cell r="E113">
            <v>57742.575258280449</v>
          </cell>
          <cell r="G113">
            <v>3723.3144709049698</v>
          </cell>
          <cell r="I113">
            <v>1164.8358121266945</v>
          </cell>
        </row>
        <row r="114">
          <cell r="C114">
            <v>383525.90533945942</v>
          </cell>
          <cell r="E114">
            <v>341692.02242791682</v>
          </cell>
          <cell r="G114">
            <v>35895.395584986014</v>
          </cell>
          <cell r="I114">
            <v>5938.4873265556798</v>
          </cell>
        </row>
        <row r="115">
          <cell r="C115">
            <v>522340.84446311434</v>
          </cell>
          <cell r="E115">
            <v>458536.4819652664</v>
          </cell>
          <cell r="G115">
            <v>54130.309749162829</v>
          </cell>
          <cell r="I115">
            <v>9674.0527486856608</v>
          </cell>
        </row>
        <row r="117">
          <cell r="C117">
            <v>210354.23755701137</v>
          </cell>
          <cell r="E117">
            <v>182834.70530333684</v>
          </cell>
          <cell r="G117">
            <v>24586.61067855225</v>
          </cell>
          <cell r="I117">
            <v>2932.9215751224406</v>
          </cell>
        </row>
        <row r="118">
          <cell r="C118">
            <v>170450.5376691315</v>
          </cell>
          <cell r="E118">
            <v>147185.15151665788</v>
          </cell>
          <cell r="G118">
            <v>20133.331821576598</v>
          </cell>
          <cell r="I118">
            <v>3132.0543308972206</v>
          </cell>
        </row>
        <row r="119">
          <cell r="C119">
            <v>187119.79387503967</v>
          </cell>
          <cell r="E119">
            <v>164006.76502143368</v>
          </cell>
          <cell r="G119">
            <v>19857.138703684512</v>
          </cell>
          <cell r="I119">
            <v>3255.8901499215963</v>
          </cell>
        </row>
        <row r="120">
          <cell r="C120">
            <v>195644.52221266471</v>
          </cell>
          <cell r="E120">
            <v>178060.56667903031</v>
          </cell>
          <cell r="G120">
            <v>13413.450394873315</v>
          </cell>
          <cell r="I120">
            <v>4170.5051387611502</v>
          </cell>
        </row>
        <row r="121">
          <cell r="C121">
            <v>157557.31432174248</v>
          </cell>
          <cell r="E121">
            <v>145625.48112948117</v>
          </cell>
          <cell r="G121">
            <v>10320.117710629111</v>
          </cell>
          <cell r="I121">
            <v>1611.7154816322641</v>
          </cell>
        </row>
        <row r="122">
          <cell r="C122">
            <v>160975.41705457418</v>
          </cell>
          <cell r="E122">
            <v>146287.51129321294</v>
          </cell>
          <cell r="G122">
            <v>11851.768995943012</v>
          </cell>
          <cell r="I122">
            <v>2836.1367654183014</v>
          </cell>
        </row>
        <row r="123">
          <cell r="C123">
            <v>278301.32706712687</v>
          </cell>
          <cell r="E123">
            <v>238084.91250994569</v>
          </cell>
          <cell r="G123">
            <v>33720.245375508021</v>
          </cell>
          <cell r="I123">
            <v>6496.1691816734719</v>
          </cell>
        </row>
        <row r="124">
          <cell r="C124">
            <v>251106.12685232429</v>
          </cell>
          <cell r="E124">
            <v>216445.62609008967</v>
          </cell>
          <cell r="G124">
            <v>27620.952953637294</v>
          </cell>
          <cell r="I124">
            <v>7039.5478085975401</v>
          </cell>
        </row>
        <row r="125">
          <cell r="C125">
            <v>241100.9361955616</v>
          </cell>
          <cell r="E125">
            <v>215340.83235170969</v>
          </cell>
          <cell r="G125">
            <v>23270.830591744056</v>
          </cell>
          <cell r="I125">
            <v>2489.2732521080115</v>
          </cell>
        </row>
        <row r="126">
          <cell r="C126">
            <v>168185.9423551806</v>
          </cell>
          <cell r="E126">
            <v>160205.3715287353</v>
          </cell>
          <cell r="G126">
            <v>6298.7071379483523</v>
          </cell>
          <cell r="I126">
            <v>1681.8636884969621</v>
          </cell>
        </row>
        <row r="127">
          <cell r="C127">
            <v>91351.813593072569</v>
          </cell>
          <cell r="E127">
            <v>88289.033259474774</v>
          </cell>
          <cell r="G127">
            <v>2830.4108227208162</v>
          </cell>
          <cell r="I127">
            <v>232.36951087698802</v>
          </cell>
        </row>
        <row r="128">
          <cell r="C128">
            <v>51208.314342340862</v>
          </cell>
          <cell r="E128">
            <v>44787.042918640684</v>
          </cell>
          <cell r="G128">
            <v>6421.2714237002156</v>
          </cell>
          <cell r="I128">
            <v>0</v>
          </cell>
        </row>
        <row r="130">
          <cell r="C130">
            <v>130994.52964155923</v>
          </cell>
          <cell r="E130">
            <v>106596.57362927431</v>
          </cell>
          <cell r="G130">
            <v>21467.494778194065</v>
          </cell>
          <cell r="I130">
            <v>2930.4612340909111</v>
          </cell>
        </row>
        <row r="131">
          <cell r="C131">
            <v>644850.04281938064</v>
          </cell>
          <cell r="E131">
            <v>569853.0284392687</v>
          </cell>
          <cell r="G131">
            <v>61249.438459227211</v>
          </cell>
          <cell r="I131">
            <v>13747.575920883026</v>
          </cell>
        </row>
        <row r="132">
          <cell r="C132">
            <v>226789.7725957181</v>
          </cell>
          <cell r="E132">
            <v>211491.56338871791</v>
          </cell>
          <cell r="G132">
            <v>14536.238268275498</v>
          </cell>
          <cell r="I132">
            <v>761.97093872474306</v>
          </cell>
        </row>
        <row r="133">
          <cell r="C133">
            <v>67567.461871997337</v>
          </cell>
          <cell r="E133">
            <v>65223.394815348627</v>
          </cell>
          <cell r="G133">
            <v>1844.8517085944059</v>
          </cell>
          <cell r="I133">
            <v>499.21534805429758</v>
          </cell>
        </row>
        <row r="134">
          <cell r="C134">
            <v>11900.015761510595</v>
          </cell>
          <cell r="E134">
            <v>10835.62067054311</v>
          </cell>
          <cell r="G134">
            <v>1064.3950909674841</v>
          </cell>
          <cell r="I13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23">
          <cell r="F123">
            <v>85.54932706178549</v>
          </cell>
          <cell r="H123">
            <v>12.116451520683775</v>
          </cell>
          <cell r="J123">
            <v>2.3342214175308555</v>
          </cell>
        </row>
        <row r="124">
          <cell r="F124">
            <v>86.1968717383712</v>
          </cell>
          <cell r="H124">
            <v>10.99971287035987</v>
          </cell>
          <cell r="J124">
            <v>2.8034153912690085</v>
          </cell>
        </row>
        <row r="125">
          <cell r="F125">
            <v>89.315635081998437</v>
          </cell>
          <cell r="H125">
            <v>9.6519038701984297</v>
          </cell>
          <cell r="J125">
            <v>1.0324610478031964</v>
          </cell>
        </row>
        <row r="126">
          <cell r="F126">
            <v>95.254912084393069</v>
          </cell>
          <cell r="H126">
            <v>3.7450853797557797</v>
          </cell>
          <cell r="J126">
            <v>1.0000025358511517</v>
          </cell>
        </row>
        <row r="128">
          <cell r="F128">
            <v>87.460490535243324</v>
          </cell>
          <cell r="H128">
            <v>12.53950946475674</v>
          </cell>
          <cell r="J128">
            <v>0</v>
          </cell>
        </row>
        <row r="129">
          <cell r="F129">
            <v>89.085903075793411</v>
          </cell>
          <cell r="H129">
            <v>9.2562840395415176</v>
          </cell>
          <cell r="J129">
            <v>1.6578128846650404</v>
          </cell>
        </row>
        <row r="130">
          <cell r="F130">
            <v>81.374828338980919</v>
          </cell>
          <cell r="H130">
            <v>16.388084935253129</v>
          </cell>
          <cell r="J130">
            <v>2.2370867257659857</v>
          </cell>
        </row>
        <row r="131">
          <cell r="F131">
            <v>88.369851996564378</v>
          </cell>
          <cell r="H131">
            <v>9.4982452341067578</v>
          </cell>
          <cell r="J131">
            <v>2.1319027693285983</v>
          </cell>
        </row>
        <row r="132">
          <cell r="F132">
            <v>93.254453659040792</v>
          </cell>
          <cell r="H132">
            <v>6.409565167732767</v>
          </cell>
          <cell r="J132">
            <v>0.33598117322647264</v>
          </cell>
        </row>
        <row r="133">
          <cell r="F133">
            <v>96.530775329271052</v>
          </cell>
          <cell r="H133">
            <v>2.7303847998454804</v>
          </cell>
          <cell r="J133">
            <v>0.73883987088346204</v>
          </cell>
        </row>
        <row r="134">
          <cell r="F134">
            <v>91.055515284188417</v>
          </cell>
          <cell r="H134">
            <v>8.9444847158115799</v>
          </cell>
          <cell r="J134">
            <v>0</v>
          </cell>
        </row>
        <row r="135">
          <cell r="F135">
            <v>0</v>
          </cell>
          <cell r="H135">
            <v>0</v>
          </cell>
          <cell r="J135">
            <v>0</v>
          </cell>
        </row>
        <row r="136">
          <cell r="F136">
            <v>0</v>
          </cell>
          <cell r="H136">
            <v>0</v>
          </cell>
          <cell r="J136">
            <v>0</v>
          </cell>
        </row>
        <row r="137">
          <cell r="F137">
            <v>0</v>
          </cell>
          <cell r="H137">
            <v>0</v>
          </cell>
          <cell r="J137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39">
          <cell r="F139">
            <v>0</v>
          </cell>
          <cell r="H139">
            <v>0</v>
          </cell>
          <cell r="J139">
            <v>0</v>
          </cell>
        </row>
        <row r="141">
          <cell r="F141">
            <v>0</v>
          </cell>
          <cell r="H141">
            <v>0</v>
          </cell>
          <cell r="J141">
            <v>0</v>
          </cell>
        </row>
        <row r="142">
          <cell r="F142">
            <v>0</v>
          </cell>
          <cell r="H142">
            <v>0</v>
          </cell>
          <cell r="J142">
            <v>0</v>
          </cell>
        </row>
        <row r="143">
          <cell r="F143">
            <v>0</v>
          </cell>
          <cell r="H143">
            <v>0</v>
          </cell>
          <cell r="J143">
            <v>0</v>
          </cell>
        </row>
        <row r="144">
          <cell r="F144">
            <v>0</v>
          </cell>
          <cell r="H144">
            <v>0</v>
          </cell>
          <cell r="J144">
            <v>0</v>
          </cell>
        </row>
        <row r="145">
          <cell r="F145">
            <v>0</v>
          </cell>
          <cell r="H145">
            <v>0</v>
          </cell>
          <cell r="J1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"/>
  <sheetViews>
    <sheetView tabSelected="1" workbookViewId="0">
      <selection activeCell="C15" sqref="C15"/>
    </sheetView>
  </sheetViews>
  <sheetFormatPr baseColWidth="10" defaultRowHeight="12.75" x14ac:dyDescent="0.2"/>
  <sheetData/>
  <phoneticPr fontId="5" type="noConversion"/>
  <printOptions horizontalCentered="1" verticalCentered="1"/>
  <pageMargins left="1.3474015748031496" right="0.78740157480314965" top="0.98425196850393704" bottom="0.98425196850393704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43"/>
  <sheetViews>
    <sheetView topLeftCell="A4" workbookViewId="0">
      <selection activeCell="B19" sqref="B19"/>
    </sheetView>
  </sheetViews>
  <sheetFormatPr baseColWidth="10" defaultRowHeight="12.75" x14ac:dyDescent="0.2"/>
  <cols>
    <col min="1" max="1" width="26.5703125" customWidth="1"/>
    <col min="2" max="2" width="12" bestFit="1" customWidth="1"/>
    <col min="3" max="3" width="9.5703125" customWidth="1"/>
    <col min="4" max="4" width="12" bestFit="1" customWidth="1"/>
    <col min="5" max="5" width="7.42578125" customWidth="1"/>
    <col min="6" max="6" width="12" bestFit="1" customWidth="1"/>
    <col min="7" max="7" width="10.28515625" customWidth="1"/>
  </cols>
  <sheetData>
    <row r="1" spans="1:7" ht="24.75" customHeight="1" x14ac:dyDescent="0.2">
      <c r="A1" s="67" t="s">
        <v>58</v>
      </c>
      <c r="B1" s="67"/>
      <c r="C1" s="67"/>
      <c r="D1" s="67"/>
      <c r="E1" s="67"/>
      <c r="F1" s="67"/>
      <c r="G1" s="67"/>
    </row>
    <row r="2" spans="1:7" x14ac:dyDescent="0.2">
      <c r="A2" s="3"/>
      <c r="B2" s="3"/>
      <c r="C2" s="3"/>
      <c r="D2" s="3"/>
      <c r="E2" s="3"/>
      <c r="F2" s="3"/>
      <c r="G2" s="3"/>
    </row>
    <row r="3" spans="1:7" x14ac:dyDescent="0.2">
      <c r="A3" s="66" t="s">
        <v>8</v>
      </c>
      <c r="B3" s="65" t="s">
        <v>1</v>
      </c>
      <c r="C3" s="65"/>
      <c r="D3" s="65" t="s">
        <v>6</v>
      </c>
      <c r="E3" s="65"/>
      <c r="F3" s="65" t="s">
        <v>3</v>
      </c>
      <c r="G3" s="65"/>
    </row>
    <row r="4" spans="1:7" x14ac:dyDescent="0.2">
      <c r="A4" s="66"/>
      <c r="B4" s="5" t="s">
        <v>4</v>
      </c>
      <c r="C4" s="5" t="s">
        <v>5</v>
      </c>
      <c r="D4" s="5" t="s">
        <v>4</v>
      </c>
      <c r="E4" s="5" t="s">
        <v>5</v>
      </c>
      <c r="F4" s="5" t="s">
        <v>4</v>
      </c>
      <c r="G4" s="5" t="s">
        <v>5</v>
      </c>
    </row>
    <row r="5" spans="1:7" ht="7.5" customHeight="1" x14ac:dyDescent="0.2">
      <c r="A5" s="6"/>
      <c r="B5" s="3"/>
      <c r="C5" s="3"/>
      <c r="D5" s="3"/>
      <c r="E5" s="3"/>
      <c r="F5" s="3"/>
      <c r="G5" s="3"/>
    </row>
    <row r="6" spans="1:7" x14ac:dyDescent="0.2">
      <c r="A6" s="3" t="s">
        <v>59</v>
      </c>
      <c r="B6" s="7">
        <f>[1]Sheet1!D7</f>
        <v>11.780720939272362</v>
      </c>
      <c r="C6" s="7">
        <f>[1]Sheet1!E7</f>
        <v>7.9738715669173654</v>
      </c>
      <c r="D6" s="7">
        <f>[1]Sheet1!G7</f>
        <v>12.421140550594799</v>
      </c>
      <c r="E6" s="7">
        <f>[1]Sheet1!H7</f>
        <v>7.7776839654922174</v>
      </c>
      <c r="F6" s="7">
        <f>[1]Sheet1!J7</f>
        <v>11.247446917173406</v>
      </c>
      <c r="G6" s="7">
        <f>[1]Sheet1!K7</f>
        <v>8.1334952366658033</v>
      </c>
    </row>
    <row r="7" spans="1:7" ht="7.5" customHeight="1" x14ac:dyDescent="0.2">
      <c r="A7" s="3"/>
    </row>
    <row r="8" spans="1:7" x14ac:dyDescent="0.2">
      <c r="A8" s="3" t="s">
        <v>28</v>
      </c>
      <c r="B8" s="7"/>
      <c r="C8" s="7"/>
      <c r="D8" s="7"/>
      <c r="E8" s="7"/>
      <c r="F8" s="7"/>
      <c r="G8" s="7"/>
    </row>
    <row r="9" spans="1:7" x14ac:dyDescent="0.2">
      <c r="A9" s="10" t="s">
        <v>40</v>
      </c>
      <c r="B9" s="8">
        <f>[1]Sheet1!D8</f>
        <v>6.7808053482392179</v>
      </c>
      <c r="C9" s="8">
        <f>[1]Sheet1!E8</f>
        <v>9.1120423228157161</v>
      </c>
      <c r="D9" s="8">
        <f>[1]Sheet1!G8</f>
        <v>6.2502211875671261</v>
      </c>
      <c r="E9" s="8">
        <f>[1]Sheet1!H8</f>
        <v>8.9862880692405085</v>
      </c>
      <c r="F9" s="8">
        <f>[1]Sheet1!J8</f>
        <v>7.1949152157840093</v>
      </c>
      <c r="G9" s="8">
        <f>[1]Sheet1!K8</f>
        <v>9.2101047853977693</v>
      </c>
    </row>
    <row r="10" spans="1:7" x14ac:dyDescent="0.2">
      <c r="A10" s="54" t="s">
        <v>31</v>
      </c>
      <c r="B10" s="8">
        <f>[1]Sheet1!D9</f>
        <v>4.4399462802981082</v>
      </c>
      <c r="C10" s="8">
        <f>[1]Sheet1!E9</f>
        <v>10.296211766144337</v>
      </c>
      <c r="D10" s="8">
        <f>[1]Sheet1!G9</f>
        <v>4.520529056755886</v>
      </c>
      <c r="E10" s="8">
        <f>[1]Sheet1!H9</f>
        <v>10.270004929542635</v>
      </c>
      <c r="F10" s="8">
        <f>[1]Sheet1!J9</f>
        <v>4.3801114520152158</v>
      </c>
      <c r="G10" s="8">
        <f>[1]Sheet1!K9</f>
        <v>10.315644159804677</v>
      </c>
    </row>
    <row r="11" spans="1:7" x14ac:dyDescent="0.2">
      <c r="A11" s="54" t="s">
        <v>25</v>
      </c>
      <c r="B11" s="8">
        <f>[1]Sheet1!D10</f>
        <v>4.4343088812872944</v>
      </c>
      <c r="C11" s="8">
        <f>[1]Sheet1!E10</f>
        <v>9.4027012376908452</v>
      </c>
      <c r="D11" s="8">
        <f>[1]Sheet1!G10</f>
        <v>3.2251759186865057</v>
      </c>
      <c r="E11" s="8">
        <f>[1]Sheet1!H10</f>
        <v>9.4174726989079609</v>
      </c>
      <c r="F11" s="8">
        <f>[1]Sheet1!J10</f>
        <v>5.3543541310330127</v>
      </c>
      <c r="G11" s="8">
        <f>[1]Sheet1!K10</f>
        <v>9.3913598977880675</v>
      </c>
    </row>
    <row r="12" spans="1:7" x14ac:dyDescent="0.2">
      <c r="A12" s="54" t="s">
        <v>26</v>
      </c>
      <c r="B12" s="8">
        <f>[1]Sheet1!D11</f>
        <v>8.0162755291569496</v>
      </c>
      <c r="C12" s="8">
        <f>[1]Sheet1!E11</f>
        <v>8.6427334446660353</v>
      </c>
      <c r="D12" s="8">
        <f>[1]Sheet1!G11</f>
        <v>7.3736172936377491</v>
      </c>
      <c r="E12" s="8">
        <f>[1]Sheet1!H11</f>
        <v>8.4739279326985795</v>
      </c>
      <c r="F12" s="8">
        <f>[1]Sheet1!J11</f>
        <v>8.5287518010159378</v>
      </c>
      <c r="G12" s="8">
        <f>[1]Sheet1!K11</f>
        <v>8.7770921919127041</v>
      </c>
    </row>
    <row r="13" spans="1:7" x14ac:dyDescent="0.2">
      <c r="A13" s="10" t="s">
        <v>27</v>
      </c>
      <c r="B13" s="8">
        <f>[1]Sheet1!D12</f>
        <v>18.549392340865445</v>
      </c>
      <c r="C13" s="8">
        <f>[1]Sheet1!E12</f>
        <v>6.2929655990876778</v>
      </c>
      <c r="D13" s="8">
        <f>[1]Sheet1!G12</f>
        <v>20.114066138541627</v>
      </c>
      <c r="E13" s="8">
        <f>[1]Sheet1!H12</f>
        <v>6.0926057877784991</v>
      </c>
      <c r="F13" s="8">
        <f>[1]Sheet1!J12</f>
        <v>17.127944039902658</v>
      </c>
      <c r="G13" s="8">
        <f>[1]Sheet1!K12</f>
        <v>6.4664801999231099</v>
      </c>
    </row>
    <row r="14" spans="1:7" x14ac:dyDescent="0.2">
      <c r="A14" s="9"/>
    </row>
    <row r="15" spans="1:7" x14ac:dyDescent="0.2">
      <c r="A15" s="3" t="s">
        <v>60</v>
      </c>
      <c r="B15" s="8"/>
      <c r="C15" s="8"/>
      <c r="D15" s="8"/>
      <c r="E15" s="8"/>
      <c r="F15" s="8"/>
      <c r="G15" s="8"/>
    </row>
    <row r="16" spans="1:7" x14ac:dyDescent="0.2">
      <c r="A16" s="10" t="s">
        <v>61</v>
      </c>
      <c r="B16" s="8">
        <f>[1]Sheet1!D13</f>
        <v>21.213234474021782</v>
      </c>
      <c r="C16" s="8">
        <f>[1]Sheet1!E13</f>
        <v>6.1877058446654694</v>
      </c>
      <c r="D16" s="8">
        <f>[1]Sheet1!G13</f>
        <v>23.12489415443666</v>
      </c>
      <c r="E16" s="8">
        <f>[1]Sheet1!H13</f>
        <v>5.9400531087302229</v>
      </c>
      <c r="F16" s="8">
        <f>[1]Sheet1!J13</f>
        <v>19.637357877462293</v>
      </c>
      <c r="G16" s="8">
        <f>[1]Sheet1!K13</f>
        <v>6.3814264116181016</v>
      </c>
    </row>
    <row r="17" spans="1:7" x14ac:dyDescent="0.2">
      <c r="A17" s="10" t="s">
        <v>62</v>
      </c>
      <c r="B17" s="8">
        <f>[1]Sheet1!D14</f>
        <v>15.660762918429933</v>
      </c>
      <c r="C17" s="8">
        <f>[1]Sheet1!E14</f>
        <v>6.5844477454737609</v>
      </c>
      <c r="D17" s="8">
        <f>[1]Sheet1!G14</f>
        <v>17.172156335394448</v>
      </c>
      <c r="E17" s="8">
        <f>[1]Sheet1!H14</f>
        <v>6.3951149925130748</v>
      </c>
      <c r="F17" s="8">
        <f>[1]Sheet1!J14</f>
        <v>14.470451462546807</v>
      </c>
      <c r="G17" s="8">
        <f>[1]Sheet1!K14</f>
        <v>6.7275864569949322</v>
      </c>
    </row>
    <row r="18" spans="1:7" x14ac:dyDescent="0.2">
      <c r="A18" s="10" t="s">
        <v>63</v>
      </c>
      <c r="B18" s="8">
        <f>[1]Sheet1!D15</f>
        <v>11.368104707911678</v>
      </c>
      <c r="C18" s="8">
        <f>[1]Sheet1!E15</f>
        <v>7.5013906222633091</v>
      </c>
      <c r="D18" s="8">
        <f>[1]Sheet1!G15</f>
        <v>11.378636012837216</v>
      </c>
      <c r="E18" s="8">
        <f>[1]Sheet1!H15</f>
        <v>7.2615569183864546</v>
      </c>
      <c r="F18" s="8">
        <f>[1]Sheet1!J15</f>
        <v>11.359421252644102</v>
      </c>
      <c r="G18" s="8">
        <f>[1]Sheet1!K15</f>
        <v>7.6922451334801067</v>
      </c>
    </row>
    <row r="19" spans="1:7" x14ac:dyDescent="0.2">
      <c r="A19" s="10" t="s">
        <v>64</v>
      </c>
      <c r="B19" s="8">
        <f>[1]Sheet1!D16</f>
        <v>6.0491626158576199</v>
      </c>
      <c r="C19" s="8">
        <f>[1]Sheet1!E16</f>
        <v>8.8001477618845545</v>
      </c>
      <c r="D19" s="8">
        <f>[1]Sheet1!G16</f>
        <v>6.3234822416853174</v>
      </c>
      <c r="E19" s="8">
        <f>[1]Sheet1!H16</f>
        <v>8.5810009540754351</v>
      </c>
      <c r="F19" s="8">
        <f>[1]Sheet1!J16</f>
        <v>5.8192349706466171</v>
      </c>
      <c r="G19" s="8">
        <f>[1]Sheet1!K16</f>
        <v>8.9805558336190856</v>
      </c>
    </row>
    <row r="20" spans="1:7" x14ac:dyDescent="0.2">
      <c r="A20" s="10" t="s">
        <v>65</v>
      </c>
      <c r="B20" s="8">
        <f>[1]Sheet1!D17</f>
        <v>3.4350107050351304</v>
      </c>
      <c r="C20" s="8">
        <f>[1]Sheet1!E17</f>
        <v>10.680366874715293</v>
      </c>
      <c r="D20" s="8">
        <f>[1]Sheet1!G17</f>
        <v>3.6083823256746381</v>
      </c>
      <c r="E20" s="8">
        <f>[1]Sheet1!H17</f>
        <v>10.366126436872005</v>
      </c>
      <c r="F20" s="8">
        <f>[1]Sheet1!J17</f>
        <v>3.277284718335574</v>
      </c>
      <c r="G20" s="8">
        <f>[1]Sheet1!K17</f>
        <v>10.966032260052666</v>
      </c>
    </row>
    <row r="21" spans="1:7" x14ac:dyDescent="0.2">
      <c r="A21" s="10" t="s">
        <v>66</v>
      </c>
      <c r="B21" s="8">
        <f>[1]Sheet1!D18</f>
        <v>12.86567666023106</v>
      </c>
      <c r="C21" s="8">
        <f>[1]Sheet1!E18</f>
        <v>7.9995572940890334</v>
      </c>
      <c r="D21" s="8">
        <f>[1]Sheet1!G18</f>
        <v>13.053800490834938</v>
      </c>
      <c r="E21" s="8">
        <f>[1]Sheet1!H18</f>
        <v>7.7053324755588068</v>
      </c>
      <c r="F21" s="8">
        <f>[1]Sheet1!J18</f>
        <v>12.714226296109466</v>
      </c>
      <c r="G21" s="8">
        <f>[1]Sheet1!K18</f>
        <v>8.248951451738348</v>
      </c>
    </row>
    <row r="22" spans="1:7" x14ac:dyDescent="0.2">
      <c r="A22" s="9"/>
    </row>
    <row r="23" spans="1:7" x14ac:dyDescent="0.2">
      <c r="A23" s="3" t="s">
        <v>7</v>
      </c>
      <c r="B23" s="8"/>
      <c r="C23" s="8"/>
      <c r="D23" s="8"/>
      <c r="E23" s="8"/>
      <c r="F23" s="8"/>
      <c r="G23" s="8"/>
    </row>
    <row r="24" spans="1:7" x14ac:dyDescent="0.2">
      <c r="A24" s="10" t="s">
        <v>67</v>
      </c>
      <c r="B24" s="8">
        <f>[1]Sheet1!D19</f>
        <v>3.5626054200185031</v>
      </c>
      <c r="C24" s="8">
        <f>[1]Sheet1!E19</f>
        <v>8.0098357788236338</v>
      </c>
      <c r="D24" s="8">
        <f>[1]Sheet1!G19</f>
        <v>4.6491205646780287</v>
      </c>
      <c r="E24" s="8">
        <f>[1]Sheet1!H19</f>
        <v>7.7781985973071031</v>
      </c>
      <c r="F24" s="8">
        <f>[1]Sheet1!J19</f>
        <v>2.4935251424004949</v>
      </c>
      <c r="G24" s="8">
        <f>[1]Sheet1!K19</f>
        <v>8.2352132474126432</v>
      </c>
    </row>
    <row r="25" spans="1:7" x14ac:dyDescent="0.2">
      <c r="A25" s="10" t="s">
        <v>68</v>
      </c>
      <c r="B25" s="8">
        <f>[1]Sheet1!D20</f>
        <v>4.4666421534614376</v>
      </c>
      <c r="C25" s="8">
        <f>[1]Sheet1!E20</f>
        <v>9.2967346848112982</v>
      </c>
      <c r="D25" s="8">
        <f>[1]Sheet1!G20</f>
        <v>5.7499306385990216</v>
      </c>
      <c r="E25" s="8">
        <f>[1]Sheet1!H20</f>
        <v>8.8836071037881545</v>
      </c>
      <c r="F25" s="8">
        <f>[1]Sheet1!J20</f>
        <v>3.3665352776377131</v>
      </c>
      <c r="G25" s="8">
        <f>[1]Sheet1!K20</f>
        <v>9.6455236853297546</v>
      </c>
    </row>
    <row r="26" spans="1:7" x14ac:dyDescent="0.2">
      <c r="A26" s="10" t="s">
        <v>69</v>
      </c>
      <c r="B26" s="8">
        <f>[1]Sheet1!D21</f>
        <v>3.9631082362405436</v>
      </c>
      <c r="C26" s="8">
        <f>[1]Sheet1!E21</f>
        <v>9.1891947492176591</v>
      </c>
      <c r="D26" s="8">
        <f>[1]Sheet1!G21</f>
        <v>5.1103105201005095</v>
      </c>
      <c r="E26" s="8">
        <f>[1]Sheet1!H21</f>
        <v>8.9460058514591907</v>
      </c>
      <c r="F26" s="8">
        <f>[1]Sheet1!J21</f>
        <v>2.9479242874602649</v>
      </c>
      <c r="G26" s="8">
        <f>[1]Sheet1!K21</f>
        <v>9.4018760122559364</v>
      </c>
    </row>
    <row r="27" spans="1:7" x14ac:dyDescent="0.2">
      <c r="A27" s="10" t="s">
        <v>70</v>
      </c>
      <c r="B27" s="8">
        <f>[1]Sheet1!D22</f>
        <v>9.485832606868998</v>
      </c>
      <c r="C27" s="8">
        <f>[1]Sheet1!E22</f>
        <v>8.8099598284251304</v>
      </c>
      <c r="D27" s="8">
        <f>[1]Sheet1!G22</f>
        <v>12.003834694314085</v>
      </c>
      <c r="E27" s="8">
        <f>[1]Sheet1!H22</f>
        <v>8.3868431478091843</v>
      </c>
      <c r="F27" s="8">
        <f>[1]Sheet1!J22</f>
        <v>7.4354268458276866</v>
      </c>
      <c r="G27" s="8">
        <f>[1]Sheet1!K22</f>
        <v>9.1272807785041579</v>
      </c>
    </row>
    <row r="28" spans="1:7" x14ac:dyDescent="0.2">
      <c r="A28" s="10" t="s">
        <v>71</v>
      </c>
      <c r="B28" s="8">
        <f>[1]Sheet1!D23</f>
        <v>10.600285423453382</v>
      </c>
      <c r="C28" s="8">
        <f>[1]Sheet1!E23</f>
        <v>7.6389122354257184</v>
      </c>
      <c r="D28" s="8">
        <f>[1]Sheet1!G23</f>
        <v>11.852457531197434</v>
      </c>
      <c r="E28" s="8">
        <f>[1]Sheet1!H23</f>
        <v>7.3626175392294062</v>
      </c>
      <c r="F28" s="8">
        <f>[1]Sheet1!J23</f>
        <v>9.5220909411144934</v>
      </c>
      <c r="G28" s="8">
        <f>[1]Sheet1!K23</f>
        <v>7.8643520126958482</v>
      </c>
    </row>
    <row r="29" spans="1:7" x14ac:dyDescent="0.2">
      <c r="A29" s="10" t="s">
        <v>72</v>
      </c>
      <c r="B29" s="8">
        <f>[1]Sheet1!D24</f>
        <v>15.098719882247533</v>
      </c>
      <c r="C29" s="8">
        <f>[1]Sheet1!E24</f>
        <v>7.2271695846168722</v>
      </c>
      <c r="D29" s="8">
        <f>[1]Sheet1!G24</f>
        <v>15.690688282678098</v>
      </c>
      <c r="E29" s="8">
        <f>[1]Sheet1!H24</f>
        <v>7.1722398501097819</v>
      </c>
      <c r="F29" s="8">
        <f>[1]Sheet1!J24</f>
        <v>14.664279140292608</v>
      </c>
      <c r="G29" s="8">
        <f>[1]Sheet1!K24</f>
        <v>7.2664721389558524</v>
      </c>
    </row>
    <row r="30" spans="1:7" x14ac:dyDescent="0.2">
      <c r="A30" s="10" t="s">
        <v>73</v>
      </c>
      <c r="B30" s="8">
        <f>[1]Sheet1!D25</f>
        <v>27.534166067322001</v>
      </c>
      <c r="C30" s="8">
        <f>[1]Sheet1!E25</f>
        <v>5.9936686709513856</v>
      </c>
      <c r="D30" s="8">
        <f>[1]Sheet1!G25</f>
        <v>26.67403730755381</v>
      </c>
      <c r="E30" s="8">
        <f>[1]Sheet1!H25</f>
        <v>6.0808635444697474</v>
      </c>
      <c r="F30" s="8">
        <f>[1]Sheet1!J25</f>
        <v>28.214179289476494</v>
      </c>
      <c r="G30" s="8">
        <f>[1]Sheet1!K25</f>
        <v>5.9250174046944775</v>
      </c>
    </row>
    <row r="31" spans="1:7" x14ac:dyDescent="0.2">
      <c r="A31" s="9"/>
    </row>
    <row r="32" spans="1:7" x14ac:dyDescent="0.2">
      <c r="A32" s="3" t="s">
        <v>74</v>
      </c>
      <c r="B32" s="8"/>
      <c r="C32" s="8"/>
      <c r="D32" s="8"/>
      <c r="E32" s="8"/>
      <c r="F32" s="8"/>
      <c r="G32" s="8"/>
    </row>
    <row r="33" spans="1:7" x14ac:dyDescent="0.2">
      <c r="A33" s="55" t="s">
        <v>75</v>
      </c>
      <c r="B33" s="8">
        <f>[1]Sheet1!D26</f>
        <v>7.282762433618271</v>
      </c>
      <c r="C33" s="8">
        <f>[1]Sheet1!E26</f>
        <v>8.9827710036394048</v>
      </c>
      <c r="D33" s="8">
        <f>[1]Sheet1!G26</f>
        <v>9.2382757245340308</v>
      </c>
      <c r="E33" s="8">
        <f>[1]Sheet1!H26</f>
        <v>8.2103872604134107</v>
      </c>
      <c r="F33" s="8">
        <f>[1]Sheet1!J26</f>
        <v>3.5851236648194571</v>
      </c>
      <c r="G33" s="8">
        <f>[1]Sheet1!K26</f>
        <v>10.355108465131146</v>
      </c>
    </row>
    <row r="34" spans="1:7" x14ac:dyDescent="0.2">
      <c r="A34" s="54" t="s">
        <v>76</v>
      </c>
      <c r="B34" s="8">
        <f>[1]Sheet1!D27</f>
        <v>0.66765244727585249</v>
      </c>
      <c r="C34" s="8">
        <f>[1]Sheet1!E27</f>
        <v>13.064211269441108</v>
      </c>
      <c r="D34" s="8">
        <f>[1]Sheet1!G27</f>
        <v>0.47691662747263314</v>
      </c>
      <c r="E34" s="8">
        <f>[1]Sheet1!H27</f>
        <v>12.053858459138729</v>
      </c>
      <c r="F34" s="8">
        <f>[1]Sheet1!J27</f>
        <v>0.79396656031060464</v>
      </c>
      <c r="G34" s="8">
        <f>[1]Sheet1!K27</f>
        <v>13.737087769218661</v>
      </c>
    </row>
    <row r="35" spans="1:7" x14ac:dyDescent="0.2">
      <c r="A35" s="54" t="s">
        <v>77</v>
      </c>
      <c r="B35" s="8">
        <f>[1]Sheet1!D28</f>
        <v>7.8455086342117193</v>
      </c>
      <c r="C35" s="8">
        <f>[1]Sheet1!E28</f>
        <v>8.5282581730803901</v>
      </c>
      <c r="D35" s="8">
        <f>[1]Sheet1!G28</f>
        <v>9.6738485290890797</v>
      </c>
      <c r="E35" s="8">
        <f>[1]Sheet1!H28</f>
        <v>7.9054299926098892</v>
      </c>
      <c r="F35" s="8">
        <f>[1]Sheet1!J28</f>
        <v>2.8163391799679394</v>
      </c>
      <c r="G35" s="8">
        <f>[1]Sheet1!K28</f>
        <v>10.119934223685926</v>
      </c>
    </row>
    <row r="36" spans="1:7" x14ac:dyDescent="0.2">
      <c r="A36" s="54" t="s">
        <v>78</v>
      </c>
      <c r="B36" s="8">
        <f>[1]Sheet1!D29</f>
        <v>11.998820306384504</v>
      </c>
      <c r="C36" s="8">
        <f>[1]Sheet1!E29</f>
        <v>6.8879127645237537</v>
      </c>
      <c r="D36" s="8">
        <f>[1]Sheet1!G29</f>
        <v>42.87314689387793</v>
      </c>
      <c r="E36" s="8">
        <f>[1]Sheet1!H29</f>
        <v>5.5038116885787094</v>
      </c>
      <c r="F36" s="8">
        <f>[1]Sheet1!J29</f>
        <v>9.8517880822091879</v>
      </c>
      <c r="G36" s="8">
        <f>[1]Sheet1!K29</f>
        <v>6.9570011040624875</v>
      </c>
    </row>
    <row r="37" spans="1:7" x14ac:dyDescent="0.2">
      <c r="A37" s="10" t="s">
        <v>79</v>
      </c>
      <c r="B37" s="8">
        <f>[1]Sheet1!D30</f>
        <v>9.6872640779245156</v>
      </c>
      <c r="C37" s="8">
        <f>[1]Sheet1!E30</f>
        <v>7.7590486539775814</v>
      </c>
      <c r="D37" s="8">
        <f>[1]Sheet1!G30</f>
        <v>10.700787885122637</v>
      </c>
      <c r="E37" s="8">
        <f>[1]Sheet1!H30</f>
        <v>7.65726062357861</v>
      </c>
      <c r="F37" s="8">
        <f>[1]Sheet1!J30</f>
        <v>8.726939696349616</v>
      </c>
      <c r="G37" s="8">
        <f>[1]Sheet1!K30</f>
        <v>7.8512540849611714</v>
      </c>
    </row>
    <row r="38" spans="1:7" x14ac:dyDescent="0.2">
      <c r="A38" s="10" t="s">
        <v>92</v>
      </c>
      <c r="B38" s="8">
        <f>[1]Sheet1!D31</f>
        <v>6.9452709976034255</v>
      </c>
      <c r="C38" s="8">
        <f>[1]Sheet1!E31</f>
        <v>9.3599094326785188</v>
      </c>
      <c r="D38" s="8">
        <f>[1]Sheet1!G31</f>
        <v>8.8025489041779768</v>
      </c>
      <c r="E38" s="8">
        <f>[1]Sheet1!H31</f>
        <v>9.9569501446631765</v>
      </c>
      <c r="F38" s="8">
        <f>[1]Sheet1!J31</f>
        <v>0</v>
      </c>
      <c r="G38" s="8">
        <f>[1]Sheet1!K31</f>
        <v>7.3238101525397017</v>
      </c>
    </row>
    <row r="39" spans="1:7" x14ac:dyDescent="0.2">
      <c r="A39" s="10" t="s">
        <v>80</v>
      </c>
      <c r="B39" s="8">
        <f>[1]Sheet1!D32</f>
        <v>7.7463551575883898</v>
      </c>
      <c r="C39" s="8">
        <f>[1]Sheet1!E32</f>
        <v>8.3435252193445617</v>
      </c>
      <c r="D39" s="8">
        <f>[1]Sheet1!G32</f>
        <v>11.803362178414828</v>
      </c>
      <c r="E39" s="8">
        <f>[1]Sheet1!H32</f>
        <v>7.5966217113520838</v>
      </c>
      <c r="F39" s="8">
        <f>[1]Sheet1!J32</f>
        <v>4.1618546777247749</v>
      </c>
      <c r="G39" s="8">
        <f>[1]Sheet1!K32</f>
        <v>8.9511959966141372</v>
      </c>
    </row>
    <row r="40" spans="1:7" x14ac:dyDescent="0.2">
      <c r="A40" s="10" t="s">
        <v>93</v>
      </c>
      <c r="B40" s="8">
        <f>[1]Sheet1!D33</f>
        <v>12.088993834572902</v>
      </c>
      <c r="C40" s="8">
        <f>[1]Sheet1!E33</f>
        <v>6.7359070657515838</v>
      </c>
      <c r="D40" s="8">
        <f>[1]Sheet1!G33</f>
        <v>12.440276967909645</v>
      </c>
      <c r="E40" s="8">
        <f>[1]Sheet1!H33</f>
        <v>6.6941547241678538</v>
      </c>
      <c r="F40" s="8">
        <f>[1]Sheet1!J33</f>
        <v>11.016280164873574</v>
      </c>
      <c r="G40" s="8">
        <f>[1]Sheet1!K33</f>
        <v>6.8591894404145295</v>
      </c>
    </row>
    <row r="41" spans="1:7" x14ac:dyDescent="0.2">
      <c r="A41" s="12" t="s">
        <v>81</v>
      </c>
      <c r="B41" s="13">
        <f>[1]Sheet1!D34</f>
        <v>16.749801689744388</v>
      </c>
      <c r="C41" s="13">
        <f>[1]Sheet1!E34</f>
        <v>7.2593890963727308</v>
      </c>
      <c r="D41" s="13">
        <f>[1]Sheet1!G34</f>
        <v>19.851132458092827</v>
      </c>
      <c r="E41" s="13">
        <f>[1]Sheet1!H34</f>
        <v>7.4362798313776741</v>
      </c>
      <c r="F41" s="13">
        <f>[1]Sheet1!J34</f>
        <v>15.609967028006807</v>
      </c>
      <c r="G41" s="13">
        <f>[1]Sheet1!K34</f>
        <v>7.1975274943270842</v>
      </c>
    </row>
    <row r="42" spans="1:7" x14ac:dyDescent="0.2">
      <c r="A42" s="30" t="s">
        <v>94</v>
      </c>
      <c r="B42" s="11"/>
      <c r="C42" s="11"/>
      <c r="D42" s="11"/>
      <c r="E42" s="11"/>
      <c r="F42" s="11"/>
      <c r="G42" s="11"/>
    </row>
    <row r="43" spans="1:7" x14ac:dyDescent="0.2">
      <c r="A43" s="30" t="s">
        <v>83</v>
      </c>
    </row>
  </sheetData>
  <mergeCells count="5">
    <mergeCell ref="B3:C3"/>
    <mergeCell ref="D3:E3"/>
    <mergeCell ref="F3:G3"/>
    <mergeCell ref="A3:A4"/>
    <mergeCell ref="A1:G1"/>
  </mergeCells>
  <phoneticPr fontId="5" type="noConversion"/>
  <printOptions horizontalCentered="1" verticalCentered="1"/>
  <pageMargins left="0.54" right="0" top="0" bottom="0" header="0" footer="0"/>
  <pageSetup paperSize="9" scale="96" orientation="landscape" r:id="rId1"/>
  <headerFooter alignWithMargins="0">
    <oddFooter>&amp;L&amp;Z&amp;F+&amp;F+&amp;A&amp;R&amp;D+&amp;T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0"/>
  <sheetViews>
    <sheetView workbookViewId="0">
      <selection activeCell="E11" sqref="E11"/>
    </sheetView>
  </sheetViews>
  <sheetFormatPr baseColWidth="10" defaultRowHeight="12.75" x14ac:dyDescent="0.2"/>
  <cols>
    <col min="1" max="1" width="15.42578125" customWidth="1"/>
    <col min="2" max="2" width="9" bestFit="1" customWidth="1"/>
    <col min="3" max="3" width="7.7109375" bestFit="1" customWidth="1"/>
    <col min="4" max="4" width="9" bestFit="1" customWidth="1"/>
    <col min="5" max="6" width="9.28515625" bestFit="1" customWidth="1"/>
    <col min="7" max="7" width="9" bestFit="1" customWidth="1"/>
    <col min="8" max="8" width="7.7109375" bestFit="1" customWidth="1"/>
    <col min="9" max="9" width="9" bestFit="1" customWidth="1"/>
    <col min="10" max="11" width="9.28515625" bestFit="1" customWidth="1"/>
    <col min="12" max="16" width="8.28515625" bestFit="1" customWidth="1"/>
  </cols>
  <sheetData>
    <row r="1" spans="1:16" x14ac:dyDescent="0.2">
      <c r="A1" s="68" t="s">
        <v>91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">
      <c r="A3" s="66" t="s">
        <v>8</v>
      </c>
      <c r="B3" s="65" t="s">
        <v>9</v>
      </c>
      <c r="C3" s="65"/>
      <c r="D3" s="65"/>
      <c r="E3" s="65"/>
      <c r="F3" s="65"/>
      <c r="G3" s="65" t="s">
        <v>10</v>
      </c>
      <c r="H3" s="65"/>
      <c r="I3" s="65"/>
      <c r="J3" s="65"/>
      <c r="K3" s="65"/>
      <c r="L3" s="5"/>
      <c r="M3" s="69" t="s">
        <v>11</v>
      </c>
      <c r="N3" s="69"/>
      <c r="O3" s="69"/>
      <c r="P3" s="69"/>
    </row>
    <row r="4" spans="1:16" ht="24.75" customHeight="1" x14ac:dyDescent="0.2">
      <c r="A4" s="66"/>
      <c r="B4" s="4" t="s">
        <v>1</v>
      </c>
      <c r="C4" s="4" t="s">
        <v>85</v>
      </c>
      <c r="D4" s="4" t="s">
        <v>86</v>
      </c>
      <c r="E4" s="4" t="s">
        <v>87</v>
      </c>
      <c r="F4" s="4" t="s">
        <v>88</v>
      </c>
      <c r="G4" s="4" t="s">
        <v>1</v>
      </c>
      <c r="H4" s="4" t="s">
        <v>85</v>
      </c>
      <c r="I4" s="4" t="s">
        <v>86</v>
      </c>
      <c r="J4" s="4" t="s">
        <v>87</v>
      </c>
      <c r="K4" s="4" t="s">
        <v>88</v>
      </c>
      <c r="L4" s="4" t="s">
        <v>1</v>
      </c>
      <c r="M4" s="4" t="s">
        <v>85</v>
      </c>
      <c r="N4" s="4" t="s">
        <v>86</v>
      </c>
      <c r="O4" s="4" t="s">
        <v>87</v>
      </c>
      <c r="P4" s="4" t="s">
        <v>88</v>
      </c>
    </row>
    <row r="5" spans="1:16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5"/>
      <c r="N5" s="15"/>
      <c r="O5" s="15"/>
      <c r="P5" s="15"/>
    </row>
    <row r="6" spans="1:16" x14ac:dyDescent="0.2">
      <c r="A6" s="38" t="s">
        <v>59</v>
      </c>
      <c r="B6" s="16">
        <f>+B15+B23</f>
        <v>2855341.901655891</v>
      </c>
      <c r="C6" s="16">
        <f t="shared" ref="C6:K6" si="0">+C15+C23</f>
        <v>554729.09053675935</v>
      </c>
      <c r="D6" s="16">
        <f t="shared" si="0"/>
        <v>1183338.726012273</v>
      </c>
      <c r="E6" s="16">
        <f t="shared" si="0"/>
        <v>562840.73886465351</v>
      </c>
      <c r="F6" s="16">
        <f t="shared" si="0"/>
        <v>554433.34624220489</v>
      </c>
      <c r="G6" s="16">
        <f t="shared" si="0"/>
        <v>1756727.1280218088</v>
      </c>
      <c r="H6" s="16">
        <f t="shared" si="0"/>
        <v>191427.13729594744</v>
      </c>
      <c r="I6" s="16">
        <f t="shared" si="0"/>
        <v>1062548.3415447115</v>
      </c>
      <c r="J6" s="16">
        <f t="shared" si="0"/>
        <v>313063.47659938294</v>
      </c>
      <c r="K6" s="16">
        <f t="shared" si="0"/>
        <v>189688.17258176708</v>
      </c>
      <c r="L6" s="7">
        <f>+G6/B6*100</f>
        <v>61.524230320825488</v>
      </c>
      <c r="M6" s="7">
        <f>+H6/C6*100</f>
        <v>34.508220419938915</v>
      </c>
      <c r="N6" s="7">
        <f>+I6/D6*100</f>
        <v>89.792408393950524</v>
      </c>
      <c r="O6" s="7">
        <f>+J6/E6*100</f>
        <v>55.622035681156589</v>
      </c>
      <c r="P6" s="7">
        <f>+K6/F6*100</f>
        <v>34.212980490336811</v>
      </c>
    </row>
    <row r="7" spans="1:16" x14ac:dyDescent="0.2">
      <c r="A7" s="38"/>
      <c r="B7" s="17"/>
      <c r="C7" s="17"/>
      <c r="D7" s="17"/>
      <c r="E7" s="17"/>
      <c r="F7" s="17"/>
      <c r="G7" s="17"/>
      <c r="H7" s="17"/>
      <c r="I7" s="17"/>
      <c r="J7" s="17"/>
      <c r="K7" s="17"/>
      <c r="L7" s="8"/>
      <c r="M7" s="8"/>
      <c r="N7" s="8"/>
      <c r="O7" s="8"/>
      <c r="P7" s="8"/>
    </row>
    <row r="8" spans="1:16" x14ac:dyDescent="0.2">
      <c r="A8" s="38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8"/>
      <c r="M8" s="8"/>
      <c r="N8" s="8"/>
      <c r="O8" s="8"/>
      <c r="P8" s="8"/>
    </row>
    <row r="9" spans="1:16" x14ac:dyDescent="0.2">
      <c r="A9" s="39" t="s">
        <v>40</v>
      </c>
      <c r="B9" s="17">
        <f>+C9+D9+E9+F9</f>
        <v>1449106.3617611218</v>
      </c>
      <c r="C9" s="17">
        <f t="shared" ref="C9:F9" si="1">+C10+C11+C12</f>
        <v>283716.90843769687</v>
      </c>
      <c r="D9" s="17">
        <f t="shared" si="1"/>
        <v>589224.27851798316</v>
      </c>
      <c r="E9" s="17">
        <f t="shared" si="1"/>
        <v>283705.47962703113</v>
      </c>
      <c r="F9" s="17">
        <f t="shared" si="1"/>
        <v>292459.69517841074</v>
      </c>
      <c r="G9" s="17">
        <f>+H9+I9+J9+K9</f>
        <v>954481.8412949132</v>
      </c>
      <c r="H9" s="17">
        <f t="shared" ref="H9" si="2">+H10+H11+H12</f>
        <v>95208.645502255313</v>
      </c>
      <c r="I9" s="17">
        <f t="shared" ref="I9" si="3">+I10+I11+I12</f>
        <v>528773.15006320889</v>
      </c>
      <c r="J9" s="17">
        <f t="shared" ref="J9" si="4">+J10+J11+J12</f>
        <v>195449.08712064178</v>
      </c>
      <c r="K9" s="17">
        <f t="shared" ref="K9" si="5">+K10+K11+K12</f>
        <v>135050.95860880715</v>
      </c>
      <c r="L9" s="8">
        <f t="shared" ref="L9:P29" si="6">+G9/B9*100</f>
        <v>65.866927817149062</v>
      </c>
      <c r="M9" s="8">
        <f t="shared" si="6"/>
        <v>33.557621231151529</v>
      </c>
      <c r="N9" s="8">
        <f t="shared" si="6"/>
        <v>89.740557091975077</v>
      </c>
      <c r="O9" s="8">
        <f t="shared" si="6"/>
        <v>68.891544631984488</v>
      </c>
      <c r="P9" s="8">
        <f t="shared" si="6"/>
        <v>46.177630913012237</v>
      </c>
    </row>
    <row r="10" spans="1:16" x14ac:dyDescent="0.2">
      <c r="A10" s="40" t="s">
        <v>31</v>
      </c>
      <c r="B10" s="17">
        <f t="shared" ref="B10:B13" si="7">+C10+D10+E10+F10</f>
        <v>268724.82737517357</v>
      </c>
      <c r="C10" s="17">
        <f>[2]Sheet1!C5</f>
        <v>53012.890863624169</v>
      </c>
      <c r="D10" s="17">
        <f>[2]Sheet1!D5</f>
        <v>109537.88090593189</v>
      </c>
      <c r="E10" s="17">
        <f>[2]Sheet1!E5</f>
        <v>50190.154567208971</v>
      </c>
      <c r="F10" s="17">
        <f>[2]Sheet1!F5</f>
        <v>55983.901038408549</v>
      </c>
      <c r="G10" s="17">
        <f t="shared" ref="G10:G13" si="8">+H10+I10+J10+K10</f>
        <v>175614.91762750439</v>
      </c>
      <c r="H10" s="17">
        <f>[2]Sheet1!G5</f>
        <v>14284.085790052563</v>
      </c>
      <c r="I10" s="17">
        <f>[2]Sheet1!H5</f>
        <v>99809.897311288805</v>
      </c>
      <c r="J10" s="17">
        <f>[2]Sheet1!I5</f>
        <v>35638.843839647816</v>
      </c>
      <c r="K10" s="17">
        <f>[2]Sheet1!J5</f>
        <v>25882.090686515206</v>
      </c>
      <c r="L10" s="8">
        <f t="shared" si="6"/>
        <v>65.351206787575279</v>
      </c>
      <c r="M10" s="8">
        <f t="shared" si="6"/>
        <v>26.94455170686394</v>
      </c>
      <c r="N10" s="8">
        <f t="shared" si="6"/>
        <v>91.119069025082553</v>
      </c>
      <c r="O10" s="8">
        <f t="shared" si="6"/>
        <v>71.007639141505948</v>
      </c>
      <c r="P10" s="8">
        <f t="shared" si="6"/>
        <v>46.231309727341852</v>
      </c>
    </row>
    <row r="11" spans="1:16" x14ac:dyDescent="0.2">
      <c r="A11" s="40" t="s">
        <v>25</v>
      </c>
      <c r="B11" s="17">
        <f t="shared" si="7"/>
        <v>158750.48068126681</v>
      </c>
      <c r="C11" s="17">
        <f>[2]Sheet1!C6</f>
        <v>31367.364369411756</v>
      </c>
      <c r="D11" s="17">
        <f>[2]Sheet1!D6</f>
        <v>59219.420662941055</v>
      </c>
      <c r="E11" s="17">
        <f>[2]Sheet1!E6</f>
        <v>36817.131919004496</v>
      </c>
      <c r="F11" s="17">
        <f>[2]Sheet1!F6</f>
        <v>31346.563729909503</v>
      </c>
      <c r="G11" s="17">
        <f t="shared" si="8"/>
        <v>98116.6165321718</v>
      </c>
      <c r="H11" s="17">
        <f>[2]Sheet1!G6</f>
        <v>9069.0788229864083</v>
      </c>
      <c r="I11" s="17">
        <f>[2]Sheet1!H6</f>
        <v>54497.675495927506</v>
      </c>
      <c r="J11" s="17">
        <f>[2]Sheet1!I6</f>
        <v>22963.906010497729</v>
      </c>
      <c r="K11" s="17">
        <f>[2]Sheet1!J6</f>
        <v>11585.956202760164</v>
      </c>
      <c r="L11" s="8">
        <f t="shared" si="6"/>
        <v>61.805555555555522</v>
      </c>
      <c r="M11" s="8">
        <f t="shared" si="6"/>
        <v>28.912466843501278</v>
      </c>
      <c r="N11" s="8">
        <f t="shared" si="6"/>
        <v>92.026694766420832</v>
      </c>
      <c r="O11" s="8">
        <f t="shared" si="6"/>
        <v>62.372881355932229</v>
      </c>
      <c r="P11" s="8">
        <f t="shared" si="6"/>
        <v>36.960849369608439</v>
      </c>
    </row>
    <row r="12" spans="1:16" x14ac:dyDescent="0.2">
      <c r="A12" s="40" t="s">
        <v>26</v>
      </c>
      <c r="B12" s="17">
        <f t="shared" si="7"/>
        <v>1021631.0537046816</v>
      </c>
      <c r="C12" s="17">
        <f>[2]Sheet1!C7</f>
        <v>199336.65320466095</v>
      </c>
      <c r="D12" s="17">
        <f>[2]Sheet1!D7</f>
        <v>420466.97694911016</v>
      </c>
      <c r="E12" s="17">
        <f>[2]Sheet1!E7</f>
        <v>196698.19314081763</v>
      </c>
      <c r="F12" s="17">
        <f>[2]Sheet1!F7</f>
        <v>205129.23041009271</v>
      </c>
      <c r="G12" s="17">
        <f t="shared" si="8"/>
        <v>680750.30713523692</v>
      </c>
      <c r="H12" s="17">
        <f>[2]Sheet1!G7</f>
        <v>71855.480889216342</v>
      </c>
      <c r="I12" s="17">
        <f>[2]Sheet1!H7</f>
        <v>374465.57725599257</v>
      </c>
      <c r="J12" s="17">
        <f>[2]Sheet1!I7</f>
        <v>136846.33727049624</v>
      </c>
      <c r="K12" s="17">
        <f>[2]Sheet1!J7</f>
        <v>97582.911719531781</v>
      </c>
      <c r="L12" s="8">
        <f t="shared" si="6"/>
        <v>66.633674129880006</v>
      </c>
      <c r="M12" s="8">
        <f t="shared" si="6"/>
        <v>36.047299748451977</v>
      </c>
      <c r="N12" s="8">
        <f t="shared" si="6"/>
        <v>89.059450036504245</v>
      </c>
      <c r="O12" s="8">
        <f t="shared" si="6"/>
        <v>69.571730723793166</v>
      </c>
      <c r="P12" s="8">
        <f t="shared" si="6"/>
        <v>47.571431689401265</v>
      </c>
    </row>
    <row r="13" spans="1:16" x14ac:dyDescent="0.2">
      <c r="A13" s="39" t="s">
        <v>27</v>
      </c>
      <c r="B13" s="17">
        <f t="shared" si="7"/>
        <v>1406235.539894768</v>
      </c>
      <c r="C13" s="17">
        <f>[2]Sheet1!C8</f>
        <v>271012.18209906167</v>
      </c>
      <c r="D13" s="17">
        <f>[2]Sheet1!D8</f>
        <v>594114.44749429193</v>
      </c>
      <c r="E13" s="17">
        <f>[2]Sheet1!E8</f>
        <v>279135.2592376215</v>
      </c>
      <c r="F13" s="17">
        <f>[2]Sheet1!F8</f>
        <v>261973.65106379299</v>
      </c>
      <c r="G13" s="17">
        <f t="shared" si="8"/>
        <v>802245.28672689712</v>
      </c>
      <c r="H13" s="17">
        <f>[2]Sheet1!G8</f>
        <v>96218.491793692097</v>
      </c>
      <c r="I13" s="17">
        <f>[2]Sheet1!H8</f>
        <v>533775.19148150377</v>
      </c>
      <c r="J13" s="17">
        <f>[2]Sheet1!I8</f>
        <v>117614.38947874139</v>
      </c>
      <c r="K13" s="17">
        <f>[2]Sheet1!J8</f>
        <v>54637.213972959958</v>
      </c>
      <c r="L13" s="8">
        <f t="shared" si="6"/>
        <v>57.049140344364432</v>
      </c>
      <c r="M13" s="8">
        <f t="shared" si="6"/>
        <v>35.50338255957876</v>
      </c>
      <c r="N13" s="8">
        <f t="shared" si="6"/>
        <v>89.843832906728309</v>
      </c>
      <c r="O13" s="8">
        <f t="shared" si="6"/>
        <v>42.135267970077159</v>
      </c>
      <c r="P13" s="8">
        <f t="shared" si="6"/>
        <v>20.855995918328173</v>
      </c>
    </row>
    <row r="14" spans="1:16" x14ac:dyDescent="0.2">
      <c r="A14" s="39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8"/>
      <c r="M14" s="8"/>
      <c r="N14" s="8"/>
      <c r="O14" s="8"/>
      <c r="P14" s="8"/>
    </row>
    <row r="15" spans="1:16" x14ac:dyDescent="0.2">
      <c r="A15" s="38" t="s">
        <v>2</v>
      </c>
      <c r="B15" s="16">
        <f>+B17+B21</f>
        <v>1428903.9791862445</v>
      </c>
      <c r="C15" s="16">
        <f>+C17+C21</f>
        <v>284880.08963402349</v>
      </c>
      <c r="D15" s="16">
        <f t="shared" ref="D15:K15" si="9">+D17+D21</f>
        <v>598423.64165805862</v>
      </c>
      <c r="E15" s="16">
        <f t="shared" si="9"/>
        <v>268142.65634820494</v>
      </c>
      <c r="F15" s="16">
        <f t="shared" si="9"/>
        <v>277457.59154595755</v>
      </c>
      <c r="G15" s="16">
        <f t="shared" si="9"/>
        <v>851528.16554987524</v>
      </c>
      <c r="H15" s="16">
        <f t="shared" si="9"/>
        <v>101619.62992086486</v>
      </c>
      <c r="I15" s="16">
        <f t="shared" si="9"/>
        <v>531777.08698884759</v>
      </c>
      <c r="J15" s="16">
        <f t="shared" si="9"/>
        <v>135619.45148692749</v>
      </c>
      <c r="K15" s="16">
        <f t="shared" si="9"/>
        <v>82511.997153235323</v>
      </c>
      <c r="L15" s="7">
        <f t="shared" si="6"/>
        <v>59.593099183250743</v>
      </c>
      <c r="M15" s="7">
        <f t="shared" si="6"/>
        <v>35.671018656099271</v>
      </c>
      <c r="N15" s="7">
        <f t="shared" si="6"/>
        <v>88.86298100045768</v>
      </c>
      <c r="O15" s="7">
        <f t="shared" si="6"/>
        <v>50.57735062891846</v>
      </c>
      <c r="P15" s="7">
        <f t="shared" si="6"/>
        <v>29.738597777587998</v>
      </c>
    </row>
    <row r="16" spans="1:16" x14ac:dyDescent="0.2">
      <c r="A16" s="38" t="s">
        <v>28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8"/>
      <c r="M16" s="8"/>
      <c r="N16" s="8"/>
      <c r="O16" s="8"/>
      <c r="P16" s="8"/>
    </row>
    <row r="17" spans="1:16" x14ac:dyDescent="0.2">
      <c r="A17" s="39" t="s">
        <v>40</v>
      </c>
      <c r="B17" s="17">
        <f>+C17+D17+E17+F17</f>
        <v>728748.1943674651</v>
      </c>
      <c r="C17" s="17">
        <f t="shared" ref="C17" si="10">+C18+C19+C20</f>
        <v>149211.33528879617</v>
      </c>
      <c r="D17" s="17">
        <f t="shared" ref="D17" si="11">+D18+D19+D20</f>
        <v>309389.87954280642</v>
      </c>
      <c r="E17" s="17">
        <f t="shared" ref="E17" si="12">+E18+E19+E20</f>
        <v>125301.58552298241</v>
      </c>
      <c r="F17" s="17">
        <f t="shared" ref="F17" si="13">+F18+F19+F20</f>
        <v>144845.39401288005</v>
      </c>
      <c r="G17" s="17">
        <f>+H17+I17+J17+K17</f>
        <v>464737.54558861104</v>
      </c>
      <c r="H17" s="17">
        <f t="shared" ref="H17" si="14">+H18+H19+H20</f>
        <v>53541.907918533514</v>
      </c>
      <c r="I17" s="17">
        <f t="shared" ref="I17" si="15">+I18+I19+I20</f>
        <v>275578.61340015597</v>
      </c>
      <c r="J17" s="17">
        <f t="shared" ref="J17" si="16">+J18+J19+J20</f>
        <v>75895.541895067945</v>
      </c>
      <c r="K17" s="17">
        <f t="shared" ref="K17" si="17">+K18+K19+K20</f>
        <v>59721.4823748536</v>
      </c>
      <c r="L17" s="8">
        <f t="shared" si="6"/>
        <v>63.772033904247458</v>
      </c>
      <c r="M17" s="8">
        <f t="shared" si="6"/>
        <v>35.883271076492953</v>
      </c>
      <c r="N17" s="8">
        <f t="shared" si="6"/>
        <v>89.071631498543439</v>
      </c>
      <c r="O17" s="8">
        <f t="shared" si="6"/>
        <v>60.570296519629771</v>
      </c>
      <c r="P17" s="8">
        <f t="shared" si="6"/>
        <v>41.231191907657767</v>
      </c>
    </row>
    <row r="18" spans="1:16" x14ac:dyDescent="0.2">
      <c r="A18" s="40" t="s">
        <v>31</v>
      </c>
      <c r="B18" s="17">
        <f t="shared" ref="B18:B21" si="18">+C18+D18+E18+F18</f>
        <v>136776.01366663637</v>
      </c>
      <c r="C18" s="17">
        <f>[2]Sheet1!C10</f>
        <v>29326.138794156283</v>
      </c>
      <c r="D18" s="17">
        <f>[2]Sheet1!D10</f>
        <v>55383.613135309606</v>
      </c>
      <c r="E18" s="17">
        <f>[2]Sheet1!E10</f>
        <v>25336.575596694463</v>
      </c>
      <c r="F18" s="17">
        <f>[2]Sheet1!F10</f>
        <v>26729.686140476042</v>
      </c>
      <c r="G18" s="17">
        <f t="shared" ref="G18:G21" si="19">+H18+I18+J18+K18</f>
        <v>89593.937743804083</v>
      </c>
      <c r="H18" s="17">
        <f>[2]Sheet1!G10</f>
        <v>8272.3545872207724</v>
      </c>
      <c r="I18" s="17">
        <f>[2]Sheet1!H10</f>
        <v>50781.037037724695</v>
      </c>
      <c r="J18" s="17">
        <f>[2]Sheet1!I10</f>
        <v>17919.008853056886</v>
      </c>
      <c r="K18" s="17">
        <f>[2]Sheet1!J10</f>
        <v>12621.537265801731</v>
      </c>
      <c r="L18" s="8">
        <f t="shared" si="6"/>
        <v>65.504129958174559</v>
      </c>
      <c r="M18" s="8">
        <f t="shared" si="6"/>
        <v>28.208127381805802</v>
      </c>
      <c r="N18" s="8">
        <f t="shared" si="6"/>
        <v>91.689642771517626</v>
      </c>
      <c r="O18" s="8">
        <f t="shared" si="6"/>
        <v>70.723878152636729</v>
      </c>
      <c r="P18" s="8">
        <f t="shared" si="6"/>
        <v>47.219174963260336</v>
      </c>
    </row>
    <row r="19" spans="1:16" x14ac:dyDescent="0.2">
      <c r="A19" s="40" t="s">
        <v>25</v>
      </c>
      <c r="B19" s="17">
        <f t="shared" si="18"/>
        <v>85178.618761764636</v>
      </c>
      <c r="C19" s="17">
        <f>[2]Sheet1!C11</f>
        <v>17909.350611447942</v>
      </c>
      <c r="D19" s="17">
        <f>[2]Sheet1!D11</f>
        <v>33780.2385516742</v>
      </c>
      <c r="E19" s="17">
        <f>[2]Sheet1!E11</f>
        <v>19448.597934615369</v>
      </c>
      <c r="F19" s="17">
        <f>[2]Sheet1!F11</f>
        <v>14040.431664027135</v>
      </c>
      <c r="G19" s="17">
        <f t="shared" si="19"/>
        <v>48652.695795791828</v>
      </c>
      <c r="H19" s="17">
        <f>[2]Sheet1!G11</f>
        <v>4929.7515620361883</v>
      </c>
      <c r="I19" s="17">
        <f>[2]Sheet1!H11</f>
        <v>30722.544544841632</v>
      </c>
      <c r="J19" s="17">
        <f>[2]Sheet1!I11</f>
        <v>10629.126785656088</v>
      </c>
      <c r="K19" s="17">
        <f>[2]Sheet1!J11</f>
        <v>2371.2729032579136</v>
      </c>
      <c r="L19" s="8">
        <f t="shared" si="6"/>
        <v>57.118437118437136</v>
      </c>
      <c r="M19" s="8">
        <f t="shared" si="6"/>
        <v>27.526132404181158</v>
      </c>
      <c r="N19" s="8">
        <f t="shared" si="6"/>
        <v>90.948275862068996</v>
      </c>
      <c r="O19" s="8">
        <f t="shared" si="6"/>
        <v>54.652406417112246</v>
      </c>
      <c r="P19" s="8">
        <f t="shared" si="6"/>
        <v>16.888888888888872</v>
      </c>
    </row>
    <row r="20" spans="1:16" x14ac:dyDescent="0.2">
      <c r="A20" s="40" t="s">
        <v>26</v>
      </c>
      <c r="B20" s="17">
        <f t="shared" si="18"/>
        <v>506793.56193906395</v>
      </c>
      <c r="C20" s="17">
        <f>[2]Sheet1!C12</f>
        <v>101975.84588319193</v>
      </c>
      <c r="D20" s="17">
        <f>[2]Sheet1!D12</f>
        <v>220226.02785582258</v>
      </c>
      <c r="E20" s="17">
        <f>[2]Sheet1!E12</f>
        <v>80516.411991672576</v>
      </c>
      <c r="F20" s="17">
        <f>[2]Sheet1!F12</f>
        <v>104075.27620837686</v>
      </c>
      <c r="G20" s="17">
        <f t="shared" si="19"/>
        <v>326490.91204901511</v>
      </c>
      <c r="H20" s="17">
        <f>[2]Sheet1!G12</f>
        <v>40339.80176927655</v>
      </c>
      <c r="I20" s="17">
        <f>[2]Sheet1!H12</f>
        <v>194075.03181758962</v>
      </c>
      <c r="J20" s="17">
        <f>[2]Sheet1!I12</f>
        <v>47347.406256354974</v>
      </c>
      <c r="K20" s="17">
        <f>[2]Sheet1!J12</f>
        <v>44728.672205793955</v>
      </c>
      <c r="L20" s="8">
        <f t="shared" si="6"/>
        <v>64.422861016587234</v>
      </c>
      <c r="M20" s="8">
        <f t="shared" si="6"/>
        <v>39.558192844493497</v>
      </c>
      <c r="N20" s="8">
        <f t="shared" si="6"/>
        <v>88.125383592100434</v>
      </c>
      <c r="O20" s="8">
        <f t="shared" si="6"/>
        <v>58.804664893974525</v>
      </c>
      <c r="P20" s="8">
        <f t="shared" si="6"/>
        <v>42.977231322681625</v>
      </c>
    </row>
    <row r="21" spans="1:16" x14ac:dyDescent="0.2">
      <c r="A21" s="39" t="s">
        <v>27</v>
      </c>
      <c r="B21" s="17">
        <f t="shared" si="18"/>
        <v>700155.78481877944</v>
      </c>
      <c r="C21" s="17">
        <f>[2]Sheet1!C13</f>
        <v>135668.75434522729</v>
      </c>
      <c r="D21" s="17">
        <f>[2]Sheet1!D13</f>
        <v>289033.7621152522</v>
      </c>
      <c r="E21" s="17">
        <f>[2]Sheet1!E13</f>
        <v>142841.07082522256</v>
      </c>
      <c r="F21" s="17">
        <f>[2]Sheet1!F13</f>
        <v>132612.1975330775</v>
      </c>
      <c r="G21" s="17">
        <f t="shared" si="19"/>
        <v>386790.61996126425</v>
      </c>
      <c r="H21" s="17">
        <f>[2]Sheet1!G13</f>
        <v>48077.722002331342</v>
      </c>
      <c r="I21" s="17">
        <f>[2]Sheet1!H13</f>
        <v>256198.47358869165</v>
      </c>
      <c r="J21" s="17">
        <f>[2]Sheet1!I13</f>
        <v>59723.909591859541</v>
      </c>
      <c r="K21" s="17">
        <f>[2]Sheet1!J13</f>
        <v>22790.514778381723</v>
      </c>
      <c r="L21" s="8">
        <f t="shared" si="6"/>
        <v>55.243508423111408</v>
      </c>
      <c r="M21" s="8">
        <f t="shared" si="6"/>
        <v>35.437579002156347</v>
      </c>
      <c r="N21" s="8">
        <f t="shared" si="6"/>
        <v>88.639635630709648</v>
      </c>
      <c r="O21" s="8">
        <f t="shared" si="6"/>
        <v>41.811440677966146</v>
      </c>
      <c r="P21" s="8">
        <f t="shared" si="6"/>
        <v>17.185835995740195</v>
      </c>
    </row>
    <row r="22" spans="1:16" x14ac:dyDescent="0.2">
      <c r="A22" s="41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8"/>
      <c r="M22" s="8"/>
      <c r="N22" s="8"/>
      <c r="O22" s="8"/>
      <c r="P22" s="8"/>
    </row>
    <row r="23" spans="1:16" x14ac:dyDescent="0.2">
      <c r="A23" s="38" t="s">
        <v>3</v>
      </c>
      <c r="B23" s="16">
        <f>+B25+B29</f>
        <v>1426437.9224696462</v>
      </c>
      <c r="C23" s="16">
        <f>+C25+C29</f>
        <v>269849.00090273586</v>
      </c>
      <c r="D23" s="16">
        <f t="shared" ref="D23:K23" si="20">+D25+D29</f>
        <v>584915.08435421437</v>
      </c>
      <c r="E23" s="16">
        <f t="shared" si="20"/>
        <v>294698.08251644857</v>
      </c>
      <c r="F23" s="16">
        <f t="shared" si="20"/>
        <v>276975.75469624734</v>
      </c>
      <c r="G23" s="16">
        <f t="shared" si="20"/>
        <v>905198.96247193357</v>
      </c>
      <c r="H23" s="16">
        <f t="shared" si="20"/>
        <v>89807.507375082583</v>
      </c>
      <c r="I23" s="16">
        <f t="shared" si="20"/>
        <v>530771.25455586379</v>
      </c>
      <c r="J23" s="16">
        <f t="shared" si="20"/>
        <v>177444.02511245548</v>
      </c>
      <c r="K23" s="16">
        <f t="shared" si="20"/>
        <v>107176.17542853174</v>
      </c>
      <c r="L23" s="7">
        <f t="shared" si="6"/>
        <v>63.458700039657401</v>
      </c>
      <c r="M23" s="7">
        <f t="shared" si="6"/>
        <v>33.280652170156714</v>
      </c>
      <c r="N23" s="7">
        <f t="shared" si="6"/>
        <v>90.74330082320769</v>
      </c>
      <c r="O23" s="7">
        <f t="shared" si="6"/>
        <v>60.212141048644739</v>
      </c>
      <c r="P23" s="7">
        <f t="shared" si="6"/>
        <v>38.695146997999622</v>
      </c>
    </row>
    <row r="24" spans="1:16" x14ac:dyDescent="0.2">
      <c r="A24" s="38" t="s">
        <v>28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8"/>
      <c r="M24" s="8"/>
      <c r="N24" s="8"/>
      <c r="O24" s="8"/>
      <c r="P24" s="8"/>
    </row>
    <row r="25" spans="1:16" x14ac:dyDescent="0.2">
      <c r="A25" s="39" t="s">
        <v>40</v>
      </c>
      <c r="B25" s="17">
        <f>+C25+D25+E25+F25</f>
        <v>720358.1673936554</v>
      </c>
      <c r="C25" s="17">
        <f t="shared" ref="C25" si="21">+C26+C27+C28</f>
        <v>134505.5731489007</v>
      </c>
      <c r="D25" s="17">
        <f t="shared" ref="D25" si="22">+D26+D27+D28</f>
        <v>279834.39897517546</v>
      </c>
      <c r="E25" s="17">
        <f t="shared" ref="E25" si="23">+E26+E27+E28</f>
        <v>158403.89410404867</v>
      </c>
      <c r="F25" s="17">
        <f t="shared" ref="F25" si="24">+F26+F27+F28</f>
        <v>147614.30116553057</v>
      </c>
      <c r="G25" s="17">
        <f>+H25+I25+J25+K25</f>
        <v>489744.29570630006</v>
      </c>
      <c r="H25" s="17">
        <f t="shared" ref="H25" si="25">+H26+H27+H28</f>
        <v>41666.737583721755</v>
      </c>
      <c r="I25" s="17">
        <f t="shared" ref="I25" si="26">+I26+I27+I28</f>
        <v>253194.53666305137</v>
      </c>
      <c r="J25" s="17">
        <f t="shared" ref="J25" si="27">+J26+J27+J28</f>
        <v>119553.54522557362</v>
      </c>
      <c r="K25" s="17">
        <f t="shared" ref="K25" si="28">+K26+K27+K28</f>
        <v>75329.476233953406</v>
      </c>
      <c r="L25" s="8">
        <f t="shared" si="6"/>
        <v>67.986221004233954</v>
      </c>
      <c r="M25" s="8">
        <f t="shared" si="6"/>
        <v>30.977703457384433</v>
      </c>
      <c r="N25" s="8">
        <f t="shared" si="6"/>
        <v>90.480133103833552</v>
      </c>
      <c r="O25" s="8">
        <f t="shared" si="6"/>
        <v>75.473867547122325</v>
      </c>
      <c r="P25" s="8">
        <f t="shared" si="6"/>
        <v>51.031286019828812</v>
      </c>
    </row>
    <row r="26" spans="1:16" x14ac:dyDescent="0.2">
      <c r="A26" s="40" t="s">
        <v>31</v>
      </c>
      <c r="B26" s="17">
        <f t="shared" ref="B26:B29" si="29">+C26+D26+E26+F26</f>
        <v>131948.81370853708</v>
      </c>
      <c r="C26" s="17">
        <f>[2]Sheet1!C15</f>
        <v>23686.752069467846</v>
      </c>
      <c r="D26" s="17">
        <f>[2]Sheet1!D15</f>
        <v>54154.26777062234</v>
      </c>
      <c r="E26" s="17">
        <f>[2]Sheet1!E15</f>
        <v>24853.578970514434</v>
      </c>
      <c r="F26" s="17">
        <f>[2]Sheet1!F15</f>
        <v>29254.21489793247</v>
      </c>
      <c r="G26" s="17">
        <f t="shared" ref="G26:G29" si="30">+H26+I26+J26+K26</f>
        <v>86020.979883700304</v>
      </c>
      <c r="H26" s="17">
        <f>[2]Sheet1!G15</f>
        <v>6011.7312028317892</v>
      </c>
      <c r="I26" s="17">
        <f>[2]Sheet1!H15</f>
        <v>49028.860273564183</v>
      </c>
      <c r="J26" s="17">
        <f>[2]Sheet1!I15</f>
        <v>17719.834986590889</v>
      </c>
      <c r="K26" s="17">
        <f>[2]Sheet1!J15</f>
        <v>13260.553420713448</v>
      </c>
      <c r="L26" s="8">
        <f t="shared" si="6"/>
        <v>65.192689093600194</v>
      </c>
      <c r="M26" s="8">
        <f t="shared" si="6"/>
        <v>25.380141545792146</v>
      </c>
      <c r="N26" s="8">
        <f t="shared" si="6"/>
        <v>90.535542796428331</v>
      </c>
      <c r="O26" s="8">
        <f t="shared" si="6"/>
        <v>71.296914652063549</v>
      </c>
      <c r="P26" s="8">
        <f t="shared" si="6"/>
        <v>45.328693547166878</v>
      </c>
    </row>
    <row r="27" spans="1:16" x14ac:dyDescent="0.2">
      <c r="A27" s="40" t="s">
        <v>25</v>
      </c>
      <c r="B27" s="17">
        <f t="shared" si="29"/>
        <v>73571.861919502175</v>
      </c>
      <c r="C27" s="17">
        <f>[2]Sheet1!C16</f>
        <v>13458.013757963778</v>
      </c>
      <c r="D27" s="17">
        <f>[2]Sheet1!D16</f>
        <v>25439.18211126696</v>
      </c>
      <c r="E27" s="17">
        <f>[2]Sheet1!E16</f>
        <v>17368.533984389116</v>
      </c>
      <c r="F27" s="17">
        <f>[2]Sheet1!F16</f>
        <v>17306.132065882328</v>
      </c>
      <c r="G27" s="17">
        <f t="shared" si="30"/>
        <v>49463.920736380038</v>
      </c>
      <c r="H27" s="17">
        <f>[2]Sheet1!G16</f>
        <v>4139.3272609502183</v>
      </c>
      <c r="I27" s="17">
        <f>[2]Sheet1!H16</f>
        <v>23775.130951085961</v>
      </c>
      <c r="J27" s="17">
        <f>[2]Sheet1!I16</f>
        <v>12334.77922484161</v>
      </c>
      <c r="K27" s="17">
        <f>[2]Sheet1!J16</f>
        <v>9214.6832995022487</v>
      </c>
      <c r="L27" s="8">
        <f t="shared" si="6"/>
        <v>67.232117613797016</v>
      </c>
      <c r="M27" s="8">
        <f t="shared" si="6"/>
        <v>30.757341576506946</v>
      </c>
      <c r="N27" s="8">
        <f t="shared" si="6"/>
        <v>93.458708094848717</v>
      </c>
      <c r="O27" s="8">
        <f t="shared" si="6"/>
        <v>71.017964071856284</v>
      </c>
      <c r="P27" s="8">
        <f t="shared" si="6"/>
        <v>53.245192307692299</v>
      </c>
    </row>
    <row r="28" spans="1:16" x14ac:dyDescent="0.2">
      <c r="A28" s="40" t="s">
        <v>26</v>
      </c>
      <c r="B28" s="17">
        <f t="shared" si="29"/>
        <v>514837.49176561611</v>
      </c>
      <c r="C28" s="17">
        <f>[2]Sheet1!C17</f>
        <v>97360.807321469067</v>
      </c>
      <c r="D28" s="17">
        <f>[2]Sheet1!D17</f>
        <v>200240.94909328612</v>
      </c>
      <c r="E28" s="17">
        <f>[2]Sheet1!E17</f>
        <v>116181.78114914511</v>
      </c>
      <c r="F28" s="17">
        <f>[2]Sheet1!F17</f>
        <v>101053.95420171579</v>
      </c>
      <c r="G28" s="17">
        <f t="shared" si="30"/>
        <v>354259.39508621983</v>
      </c>
      <c r="H28" s="17">
        <f>[2]Sheet1!G17</f>
        <v>31515.679119939745</v>
      </c>
      <c r="I28" s="17">
        <f>[2]Sheet1!H17</f>
        <v>180390.54543840123</v>
      </c>
      <c r="J28" s="17">
        <f>[2]Sheet1!I17</f>
        <v>89498.931014141112</v>
      </c>
      <c r="K28" s="17">
        <f>[2]Sheet1!J17</f>
        <v>52854.239513737717</v>
      </c>
      <c r="L28" s="8">
        <f t="shared" si="6"/>
        <v>68.809945031644901</v>
      </c>
      <c r="M28" s="8">
        <f t="shared" si="6"/>
        <v>32.369985404784344</v>
      </c>
      <c r="N28" s="8">
        <f t="shared" si="6"/>
        <v>90.086741126243268</v>
      </c>
      <c r="O28" s="8">
        <f t="shared" si="6"/>
        <v>77.033533251869642</v>
      </c>
      <c r="P28" s="8">
        <f t="shared" si="6"/>
        <v>52.302989953499811</v>
      </c>
    </row>
    <row r="29" spans="1:16" x14ac:dyDescent="0.2">
      <c r="A29" s="56" t="s">
        <v>27</v>
      </c>
      <c r="B29" s="18">
        <f t="shared" si="29"/>
        <v>706079.7550759908</v>
      </c>
      <c r="C29" s="18">
        <f>[2]Sheet1!C18</f>
        <v>135343.42775383513</v>
      </c>
      <c r="D29" s="18">
        <f>[2]Sheet1!D18</f>
        <v>305080.68537903891</v>
      </c>
      <c r="E29" s="18">
        <f>[2]Sheet1!E18</f>
        <v>136294.1884123999</v>
      </c>
      <c r="F29" s="18">
        <f>[2]Sheet1!F18</f>
        <v>129361.45353071678</v>
      </c>
      <c r="G29" s="18">
        <f t="shared" si="30"/>
        <v>415454.6667656335</v>
      </c>
      <c r="H29" s="18">
        <f>[2]Sheet1!G18</f>
        <v>48140.769791360828</v>
      </c>
      <c r="I29" s="18">
        <f>[2]Sheet1!H18</f>
        <v>277576.71789281245</v>
      </c>
      <c r="J29" s="18">
        <f>[2]Sheet1!I18</f>
        <v>57890.479886881876</v>
      </c>
      <c r="K29" s="18">
        <f>[2]Sheet1!J18</f>
        <v>31846.699194578345</v>
      </c>
      <c r="L29" s="13">
        <f t="shared" si="6"/>
        <v>58.839623113244599</v>
      </c>
      <c r="M29" s="13">
        <f t="shared" si="6"/>
        <v>35.569344289787061</v>
      </c>
      <c r="N29" s="13">
        <f t="shared" si="6"/>
        <v>90.984690672221703</v>
      </c>
      <c r="O29" s="13">
        <f t="shared" si="6"/>
        <v>42.474650284953057</v>
      </c>
      <c r="P29" s="13">
        <f t="shared" si="6"/>
        <v>24.618383858075905</v>
      </c>
    </row>
    <row r="30" spans="1:16" x14ac:dyDescent="0.2">
      <c r="A30" s="1" t="str">
        <f>Cuadro01!A42</f>
        <v>Fuente: Instituto Nacional de Estadística (INE).  LXXIV Encuesta Permanente de Hogares de Propósitos Múltiples, Junio 2022.</v>
      </c>
    </row>
  </sheetData>
  <mergeCells count="5">
    <mergeCell ref="A1:P1"/>
    <mergeCell ref="A3:A4"/>
    <mergeCell ref="B3:F3"/>
    <mergeCell ref="G3:K3"/>
    <mergeCell ref="M3:P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32"/>
  <sheetViews>
    <sheetView workbookViewId="0">
      <selection activeCell="Q25" sqref="Q25"/>
    </sheetView>
  </sheetViews>
  <sheetFormatPr baseColWidth="10" defaultRowHeight="12.75" x14ac:dyDescent="0.2"/>
  <cols>
    <col min="1" max="1" width="15.7109375" customWidth="1"/>
    <col min="2" max="2" width="7.7109375" bestFit="1" customWidth="1"/>
    <col min="3" max="3" width="8.42578125" bestFit="1" customWidth="1"/>
    <col min="4" max="4" width="5.7109375" customWidth="1"/>
    <col min="5" max="5" width="9.42578125" bestFit="1" customWidth="1"/>
    <col min="6" max="6" width="6.7109375" customWidth="1"/>
    <col min="7" max="7" width="6.5703125" bestFit="1" customWidth="1"/>
    <col min="8" max="8" width="7.7109375" bestFit="1" customWidth="1"/>
    <col min="9" max="9" width="6.7109375" customWidth="1"/>
    <col min="10" max="10" width="6.5703125" bestFit="1" customWidth="1"/>
    <col min="11" max="11" width="7.7109375" bestFit="1" customWidth="1"/>
    <col min="12" max="12" width="7" customWidth="1"/>
    <col min="13" max="13" width="6.5703125" bestFit="1" customWidth="1"/>
    <col min="14" max="14" width="7.7109375" bestFit="1" customWidth="1"/>
    <col min="15" max="15" width="7.5703125" bestFit="1" customWidth="1"/>
    <col min="16" max="16" width="6.28515625" bestFit="1" customWidth="1"/>
    <col min="17" max="17" width="7.7109375" bestFit="1" customWidth="1"/>
    <col min="18" max="18" width="6.42578125" customWidth="1"/>
    <col min="19" max="19" width="6.28515625" bestFit="1" customWidth="1"/>
    <col min="20" max="20" width="7.7109375" bestFit="1" customWidth="1"/>
    <col min="21" max="21" width="6" customWidth="1"/>
    <col min="22" max="22" width="6.28515625" bestFit="1" customWidth="1"/>
  </cols>
  <sheetData>
    <row r="1" spans="1:22" x14ac:dyDescent="0.2">
      <c r="A1" s="70" t="s">
        <v>82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">
      <c r="A3" s="66" t="s">
        <v>8</v>
      </c>
      <c r="B3" s="66" t="s">
        <v>1</v>
      </c>
      <c r="C3" s="66"/>
      <c r="D3" s="66"/>
      <c r="E3" s="65" t="s">
        <v>12</v>
      </c>
      <c r="F3" s="65"/>
      <c r="G3" s="65"/>
      <c r="H3" s="65" t="s">
        <v>13</v>
      </c>
      <c r="I3" s="65"/>
      <c r="J3" s="65"/>
      <c r="K3" s="65" t="s">
        <v>14</v>
      </c>
      <c r="L3" s="65"/>
      <c r="M3" s="65"/>
      <c r="N3" s="65" t="s">
        <v>15</v>
      </c>
      <c r="O3" s="65"/>
      <c r="P3" s="65"/>
      <c r="Q3" s="65" t="s">
        <v>16</v>
      </c>
      <c r="R3" s="65"/>
      <c r="S3" s="65"/>
      <c r="T3" s="65" t="s">
        <v>17</v>
      </c>
      <c r="U3" s="65"/>
      <c r="V3" s="65"/>
    </row>
    <row r="4" spans="1:22" x14ac:dyDescent="0.2">
      <c r="A4" s="66"/>
      <c r="B4" s="66"/>
      <c r="C4" s="66"/>
      <c r="D4" s="66"/>
      <c r="E4" s="65" t="s">
        <v>18</v>
      </c>
      <c r="F4" s="65"/>
      <c r="G4" s="65"/>
      <c r="H4" s="65" t="s">
        <v>19</v>
      </c>
      <c r="I4" s="65"/>
      <c r="J4" s="65"/>
      <c r="K4" s="65" t="s">
        <v>20</v>
      </c>
      <c r="L4" s="65"/>
      <c r="M4" s="65"/>
      <c r="N4" s="65" t="s">
        <v>21</v>
      </c>
      <c r="O4" s="65"/>
      <c r="P4" s="65"/>
      <c r="Q4" s="65" t="s">
        <v>22</v>
      </c>
      <c r="R4" s="65"/>
      <c r="S4" s="65"/>
      <c r="T4" s="65" t="s">
        <v>23</v>
      </c>
      <c r="U4" s="65"/>
      <c r="V4" s="65"/>
    </row>
    <row r="5" spans="1:22" x14ac:dyDescent="0.2">
      <c r="A5" s="66"/>
      <c r="B5" s="5" t="s">
        <v>29</v>
      </c>
      <c r="C5" s="5" t="s">
        <v>30</v>
      </c>
      <c r="D5" s="5" t="s">
        <v>24</v>
      </c>
      <c r="E5" s="5" t="s">
        <v>29</v>
      </c>
      <c r="F5" s="5" t="s">
        <v>30</v>
      </c>
      <c r="G5" s="5" t="s">
        <v>24</v>
      </c>
      <c r="H5" s="5" t="s">
        <v>29</v>
      </c>
      <c r="I5" s="5" t="s">
        <v>30</v>
      </c>
      <c r="J5" s="5" t="s">
        <v>24</v>
      </c>
      <c r="K5" s="5" t="s">
        <v>29</v>
      </c>
      <c r="L5" s="5" t="s">
        <v>30</v>
      </c>
      <c r="M5" s="5" t="s">
        <v>24</v>
      </c>
      <c r="N5" s="5" t="s">
        <v>29</v>
      </c>
      <c r="O5" s="5" t="s">
        <v>30</v>
      </c>
      <c r="P5" s="5" t="s">
        <v>24</v>
      </c>
      <c r="Q5" s="5" t="s">
        <v>29</v>
      </c>
      <c r="R5" s="5" t="s">
        <v>30</v>
      </c>
      <c r="S5" s="5" t="s">
        <v>24</v>
      </c>
      <c r="T5" s="5" t="s">
        <v>29</v>
      </c>
      <c r="U5" s="5" t="s">
        <v>30</v>
      </c>
      <c r="V5" s="5" t="s">
        <v>24</v>
      </c>
    </row>
    <row r="6" spans="1:22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2">
      <c r="A7" s="42" t="s">
        <v>59</v>
      </c>
      <c r="B7" s="3">
        <f>+E7+H7+K7+N7+Q7+T7</f>
        <v>1075409.0202539733</v>
      </c>
      <c r="C7" s="3">
        <f>+F7+I7+L7+O7+R7+U7</f>
        <v>123803.66025541715</v>
      </c>
      <c r="D7" s="19">
        <f>+C7/B7*100</f>
        <v>11.512239336264738</v>
      </c>
      <c r="E7" s="3">
        <f>[3]Sheet1!C32</f>
        <v>217716.38055396787</v>
      </c>
      <c r="F7" s="3">
        <f>[3]Sheet1!D32</f>
        <v>23523.167145864671</v>
      </c>
      <c r="G7" s="19">
        <f>+F7/E7*100</f>
        <v>10.80450037154357</v>
      </c>
      <c r="H7" s="3">
        <f>[3]Sheet1!F32</f>
        <v>191308.99607424196</v>
      </c>
      <c r="I7" s="3">
        <f>[3]Sheet1!G32</f>
        <v>25566.145475595011</v>
      </c>
      <c r="J7" s="19">
        <f>+I7/H7*100</f>
        <v>13.363796789604951</v>
      </c>
      <c r="K7" s="3">
        <f>[3]Sheet1!I32</f>
        <v>162584.52144697719</v>
      </c>
      <c r="L7" s="3">
        <f>[3]Sheet1!J32</f>
        <v>22539.964085907763</v>
      </c>
      <c r="M7" s="19">
        <f>+L7/K7*100</f>
        <v>13.863536261204668</v>
      </c>
      <c r="N7" s="3">
        <f>[3]Sheet1!L32</f>
        <v>171522.68608530733</v>
      </c>
      <c r="O7" s="3">
        <f>[3]Sheet1!M32</f>
        <v>21392.271670239235</v>
      </c>
      <c r="P7" s="19">
        <f>+O7/N7*100</f>
        <v>12.471977998058941</v>
      </c>
      <c r="Q7" s="3">
        <f>[3]Sheet1!O32</f>
        <v>187875.69521037739</v>
      </c>
      <c r="R7" s="3">
        <f>[3]Sheet1!P32</f>
        <v>16369.78784048289</v>
      </c>
      <c r="S7" s="19">
        <f>+R7/Q7*100</f>
        <v>8.7130950185719911</v>
      </c>
      <c r="T7" s="3">
        <f>[3]Sheet1!R32</f>
        <v>144400.74088310151</v>
      </c>
      <c r="U7" s="3">
        <f>[3]Sheet1!S32</f>
        <v>14412.324037327571</v>
      </c>
      <c r="V7" s="19">
        <f>+U7/T7*100</f>
        <v>9.9807826117699463</v>
      </c>
    </row>
    <row r="8" spans="1:22" x14ac:dyDescent="0.2">
      <c r="A8" s="42"/>
      <c r="B8" s="9"/>
      <c r="C8" s="9"/>
      <c r="D8" s="20"/>
    </row>
    <row r="9" spans="1:22" x14ac:dyDescent="0.2">
      <c r="A9" s="42" t="s">
        <v>28</v>
      </c>
      <c r="B9" s="9"/>
      <c r="C9" s="9"/>
      <c r="D9" s="20"/>
      <c r="E9" s="9"/>
      <c r="F9" s="9"/>
      <c r="G9" s="20"/>
      <c r="H9" s="9"/>
      <c r="I9" s="9"/>
      <c r="J9" s="20"/>
      <c r="K9" s="9"/>
      <c r="L9" s="9"/>
      <c r="M9" s="20"/>
      <c r="N9" s="9"/>
      <c r="O9" s="9"/>
      <c r="P9" s="20"/>
      <c r="Q9" s="9"/>
      <c r="R9" s="9"/>
      <c r="S9" s="20"/>
      <c r="T9" s="9"/>
      <c r="U9" s="9"/>
      <c r="V9" s="20"/>
    </row>
    <row r="10" spans="1:22" x14ac:dyDescent="0.2">
      <c r="A10" s="43" t="s">
        <v>40</v>
      </c>
      <c r="B10" s="9">
        <f>+E10+H10+K10+N10+Q10+T10</f>
        <v>533192.99077720067</v>
      </c>
      <c r="C10" s="9">
        <f>+F10+I10+L10+O10+R10+U10</f>
        <v>59101.497241788558</v>
      </c>
      <c r="D10" s="20">
        <f>+C10/B10*100</f>
        <v>11.08444751976956</v>
      </c>
      <c r="E10" s="9">
        <f>[3]Sheet1!C33</f>
        <v>100195.30180299077</v>
      </c>
      <c r="F10" s="9">
        <f>[3]Sheet1!D33</f>
        <v>8800.2474516970869</v>
      </c>
      <c r="G10" s="20">
        <f>+F10/E10*100</f>
        <v>8.7830939109306669</v>
      </c>
      <c r="H10" s="9">
        <f>[3]Sheet1!F33</f>
        <v>90412.35833456181</v>
      </c>
      <c r="I10" s="9">
        <f>[3]Sheet1!G33</f>
        <v>8951.7921105425812</v>
      </c>
      <c r="J10" s="20">
        <f>+I10/H10*100</f>
        <v>9.9010713528977732</v>
      </c>
      <c r="K10" s="9">
        <f>[3]Sheet1!I33</f>
        <v>75550.831559102196</v>
      </c>
      <c r="L10" s="9">
        <f>[3]Sheet1!J33</f>
        <v>8735.0202000096215</v>
      </c>
      <c r="M10" s="20">
        <f>+L10/K10*100</f>
        <v>11.561779029760059</v>
      </c>
      <c r="N10" s="9">
        <f>[3]Sheet1!L33</f>
        <v>86516.613092620857</v>
      </c>
      <c r="O10" s="9">
        <f>[3]Sheet1!M33</f>
        <v>12283.127111257849</v>
      </c>
      <c r="P10" s="20">
        <f>+O10/N10*100</f>
        <v>14.197420208888756</v>
      </c>
      <c r="Q10" s="9">
        <f>[3]Sheet1!O33</f>
        <v>100151.00155473915</v>
      </c>
      <c r="R10" s="9">
        <f>[3]Sheet1!P33</f>
        <v>10402.945086731514</v>
      </c>
      <c r="S10" s="20">
        <f>+R10/Q10*100</f>
        <v>10.387260162391501</v>
      </c>
      <c r="T10" s="9">
        <f>[3]Sheet1!R33</f>
        <v>80366.884433185871</v>
      </c>
      <c r="U10" s="9">
        <f>[3]Sheet1!S33</f>
        <v>9928.3652815499117</v>
      </c>
      <c r="V10" s="20">
        <f>+U10/T10*100</f>
        <v>12.353801384205701</v>
      </c>
    </row>
    <row r="11" spans="1:22" x14ac:dyDescent="0.2">
      <c r="A11" s="44" t="s">
        <v>31</v>
      </c>
      <c r="B11" s="17">
        <f t="shared" ref="B11:B30" si="0">+E11+H11+K11+N11+Q11+T11</f>
        <v>100481.55584987128</v>
      </c>
      <c r="C11" s="17">
        <f t="shared" ref="C11:C30" si="1">+F11+I11+L11+O11+R11+U11</f>
        <v>12491.520991858655</v>
      </c>
      <c r="D11" s="20">
        <f t="shared" ref="D11:D30" si="2">+C11/B11*100</f>
        <v>12.431655626951219</v>
      </c>
      <c r="E11" s="9">
        <f>[3]Sheet1!C34</f>
        <v>13756.275043917687</v>
      </c>
      <c r="F11" s="9">
        <f>[3]Sheet1!D34</f>
        <v>3578.490467505615</v>
      </c>
      <c r="G11" s="20">
        <f t="shared" ref="G11:G14" si="3">+F11/E11*100</f>
        <v>26.013513513513516</v>
      </c>
      <c r="H11" s="9">
        <f>[3]Sheet1!F34</f>
        <v>18061.75012402418</v>
      </c>
      <c r="I11" s="9">
        <f>[3]Sheet1!G34</f>
        <v>1394.2170652619282</v>
      </c>
      <c r="J11" s="20">
        <f t="shared" ref="J11:J14" si="4">+I11/H11*100</f>
        <v>7.7191692703547101</v>
      </c>
      <c r="K11" s="9">
        <f>[3]Sheet1!I34</f>
        <v>16691.876531330305</v>
      </c>
      <c r="L11" s="9">
        <f>[3]Sheet1!J34</f>
        <v>2230.7473044190847</v>
      </c>
      <c r="M11" s="20">
        <f t="shared" ref="M11:M14" si="5">+L11/K11*100</f>
        <v>13.36426914153132</v>
      </c>
      <c r="N11" s="9">
        <f>[3]Sheet1!L34</f>
        <v>20219.467010739067</v>
      </c>
      <c r="O11" s="9">
        <f>[3]Sheet1!M34</f>
        <v>2964.3710459021468</v>
      </c>
      <c r="P11" s="20">
        <f t="shared" ref="P11:P14" si="6">+O11/N11*100</f>
        <v>14.660975209325224</v>
      </c>
      <c r="Q11" s="9">
        <f>[3]Sheet1!O34</f>
        <v>16497.128750785781</v>
      </c>
      <c r="R11" s="9">
        <f>[3]Sheet1!P34</f>
        <v>1161.8475543849402</v>
      </c>
      <c r="S11" s="20">
        <f t="shared" ref="S11:S14" si="7">+R11/Q11*100</f>
        <v>7.042725870279698</v>
      </c>
      <c r="T11" s="9">
        <f>[3]Sheet1!R34</f>
        <v>15255.05838907426</v>
      </c>
      <c r="U11" s="9">
        <f>[3]Sheet1!S34</f>
        <v>1161.8475543849402</v>
      </c>
      <c r="V11" s="20">
        <f t="shared" ref="V11:V14" si="8">+U11/T11*100</f>
        <v>7.6161462300076188</v>
      </c>
    </row>
    <row r="12" spans="1:22" x14ac:dyDescent="0.2">
      <c r="A12" s="44" t="s">
        <v>25</v>
      </c>
      <c r="B12" s="17">
        <f t="shared" si="0"/>
        <v>57326.562468235206</v>
      </c>
      <c r="C12" s="17">
        <f t="shared" si="1"/>
        <v>6406.5969666968194</v>
      </c>
      <c r="D12" s="20">
        <f t="shared" si="2"/>
        <v>11.175616835994189</v>
      </c>
      <c r="E12" s="9">
        <f>[3]Sheet1!C35</f>
        <v>10587.525506651571</v>
      </c>
      <c r="F12" s="9">
        <f>[3]Sheet1!D35</f>
        <v>1705.6524391855169</v>
      </c>
      <c r="G12" s="20">
        <f t="shared" si="3"/>
        <v>16.110019646365409</v>
      </c>
      <c r="H12" s="9">
        <f>[3]Sheet1!F35</f>
        <v>7737.8378948416157</v>
      </c>
      <c r="I12" s="9">
        <f>[3]Sheet1!G35</f>
        <v>1622.449881176467</v>
      </c>
      <c r="J12" s="20">
        <f t="shared" si="4"/>
        <v>20.967741935483861</v>
      </c>
      <c r="K12" s="9">
        <f>[3]Sheet1!I35</f>
        <v>9297.8858575112972</v>
      </c>
      <c r="L12" s="9">
        <f>[3]Sheet1!J35</f>
        <v>416.01279004524804</v>
      </c>
      <c r="M12" s="20">
        <f t="shared" si="5"/>
        <v>4.4742729306487679</v>
      </c>
      <c r="N12" s="9">
        <f>[3]Sheet1!L35</f>
        <v>9526.6928920361806</v>
      </c>
      <c r="O12" s="9">
        <f>[3]Sheet1!M35</f>
        <v>249.60767402714879</v>
      </c>
      <c r="P12" s="20">
        <f t="shared" si="6"/>
        <v>2.6200873362445409</v>
      </c>
      <c r="Q12" s="9">
        <f>[3]Sheet1!O35</f>
        <v>9859.5031240723802</v>
      </c>
      <c r="R12" s="9">
        <f>[3]Sheet1!P35</f>
        <v>1539.2473231674176</v>
      </c>
      <c r="S12" s="20">
        <f t="shared" si="7"/>
        <v>15.611814345991556</v>
      </c>
      <c r="T12" s="9">
        <f>[3]Sheet1!R35</f>
        <v>10317.117193122158</v>
      </c>
      <c r="U12" s="9">
        <f>[3]Sheet1!S35</f>
        <v>873.62685909502079</v>
      </c>
      <c r="V12" s="20">
        <f t="shared" si="8"/>
        <v>8.4677419354838648</v>
      </c>
    </row>
    <row r="13" spans="1:22" x14ac:dyDescent="0.2">
      <c r="A13" s="44" t="s">
        <v>26</v>
      </c>
      <c r="B13" s="17">
        <f t="shared" si="0"/>
        <v>375384.87245909363</v>
      </c>
      <c r="C13" s="17">
        <f t="shared" si="1"/>
        <v>40203.379283233087</v>
      </c>
      <c r="D13" s="20">
        <f t="shared" si="2"/>
        <v>10.709909277874303</v>
      </c>
      <c r="E13" s="9">
        <f>[3]Sheet1!C36</f>
        <v>75851.501252421396</v>
      </c>
      <c r="F13" s="9">
        <f>[3]Sheet1!D36</f>
        <v>3516.1045450059546</v>
      </c>
      <c r="G13" s="20">
        <f t="shared" si="3"/>
        <v>4.6355108164635181</v>
      </c>
      <c r="H13" s="9">
        <f>[3]Sheet1!F36</f>
        <v>64612.770315695925</v>
      </c>
      <c r="I13" s="9">
        <f>[3]Sheet1!G36</f>
        <v>5935.1251641041863</v>
      </c>
      <c r="J13" s="20">
        <f t="shared" si="4"/>
        <v>9.1856844012497127</v>
      </c>
      <c r="K13" s="9">
        <f>[3]Sheet1!I36</f>
        <v>49561.069170260525</v>
      </c>
      <c r="L13" s="9">
        <f>[3]Sheet1!J36</f>
        <v>6088.2601055452897</v>
      </c>
      <c r="M13" s="20">
        <f t="shared" si="5"/>
        <v>12.284359896736436</v>
      </c>
      <c r="N13" s="9">
        <f>[3]Sheet1!L36</f>
        <v>56770.453189845517</v>
      </c>
      <c r="O13" s="9">
        <f>[3]Sheet1!M36</f>
        <v>9069.1483913285501</v>
      </c>
      <c r="P13" s="20">
        <f t="shared" si="6"/>
        <v>15.975120651231196</v>
      </c>
      <c r="Q13" s="9">
        <f>[3]Sheet1!O36</f>
        <v>73794.369679880881</v>
      </c>
      <c r="R13" s="9">
        <f>[3]Sheet1!P36</f>
        <v>7701.8502091791552</v>
      </c>
      <c r="S13" s="20">
        <f t="shared" si="7"/>
        <v>10.436907642940366</v>
      </c>
      <c r="T13" s="9">
        <f>[3]Sheet1!R36</f>
        <v>54794.708850989402</v>
      </c>
      <c r="U13" s="9">
        <f>[3]Sheet1!S36</f>
        <v>7892.8908680699496</v>
      </c>
      <c r="V13" s="20">
        <f t="shared" si="8"/>
        <v>14.404476332804588</v>
      </c>
    </row>
    <row r="14" spans="1:22" x14ac:dyDescent="0.2">
      <c r="A14" s="43" t="s">
        <v>27</v>
      </c>
      <c r="B14" s="17">
        <f t="shared" si="0"/>
        <v>542216.02947677486</v>
      </c>
      <c r="C14" s="17">
        <f t="shared" si="1"/>
        <v>64702.163013628597</v>
      </c>
      <c r="D14" s="20">
        <f t="shared" si="2"/>
        <v>11.932912251979086</v>
      </c>
      <c r="E14" s="9">
        <f>[3]Sheet1!C37</f>
        <v>117521.0787509777</v>
      </c>
      <c r="F14" s="9">
        <f>[3]Sheet1!D37</f>
        <v>14722.919694167595</v>
      </c>
      <c r="G14" s="20">
        <f t="shared" si="3"/>
        <v>12.527896995708193</v>
      </c>
      <c r="H14" s="9">
        <f>[3]Sheet1!F37</f>
        <v>100896.63773968061</v>
      </c>
      <c r="I14" s="9">
        <f>[3]Sheet1!G37</f>
        <v>16614.353365052433</v>
      </c>
      <c r="J14" s="20">
        <f t="shared" si="4"/>
        <v>16.466706658668315</v>
      </c>
      <c r="K14" s="9">
        <f>[3]Sheet1!I37</f>
        <v>87033.6898878754</v>
      </c>
      <c r="L14" s="9">
        <f>[3]Sheet1!J37</f>
        <v>13804.94388589815</v>
      </c>
      <c r="M14" s="20">
        <f t="shared" si="5"/>
        <v>15.861609341948983</v>
      </c>
      <c r="N14" s="9">
        <f>[3]Sheet1!L37</f>
        <v>85006.072992686837</v>
      </c>
      <c r="O14" s="9">
        <f>[3]Sheet1!M37</f>
        <v>9109.1445589813866</v>
      </c>
      <c r="P14" s="20">
        <f t="shared" si="6"/>
        <v>10.71587504079274</v>
      </c>
      <c r="Q14" s="9">
        <f>[3]Sheet1!O37</f>
        <v>87724.693655638621</v>
      </c>
      <c r="R14" s="9">
        <f>[3]Sheet1!P37</f>
        <v>5966.8427537513735</v>
      </c>
      <c r="S14" s="20">
        <f t="shared" si="7"/>
        <v>6.801782377461568</v>
      </c>
      <c r="T14" s="9">
        <f>[3]Sheet1!R37</f>
        <v>64033.856449915795</v>
      </c>
      <c r="U14" s="9">
        <f>[3]Sheet1!S37</f>
        <v>4483.9587557776595</v>
      </c>
      <c r="V14" s="20">
        <f t="shared" si="8"/>
        <v>7.0024811941239191</v>
      </c>
    </row>
    <row r="15" spans="1:22" x14ac:dyDescent="0.2">
      <c r="A15" s="43"/>
      <c r="B15" s="17"/>
      <c r="C15" s="17"/>
      <c r="D15" s="20"/>
    </row>
    <row r="16" spans="1:22" x14ac:dyDescent="0.2">
      <c r="A16" s="42" t="s">
        <v>2</v>
      </c>
      <c r="B16" s="16">
        <f t="shared" ref="B16" si="9">+E16+H16+K16+N16+Q16+T16</f>
        <v>545074.81667236018</v>
      </c>
      <c r="C16" s="16">
        <f t="shared" ref="C16" si="10">+F16+I16+L16+O16+R16+U16</f>
        <v>76085.429217361117</v>
      </c>
      <c r="D16" s="19">
        <f t="shared" ref="D16" si="11">+C16/B16*100</f>
        <v>13.958712985835012</v>
      </c>
      <c r="E16" s="3">
        <f>[3]Sheet1!C38</f>
        <v>106579.11953116258</v>
      </c>
      <c r="F16" s="3">
        <f>[3]Sheet1!D38</f>
        <v>11057.99891007012</v>
      </c>
      <c r="G16" s="19">
        <f t="shared" ref="G16" si="12">+F16/E16*100</f>
        <v>10.375389624828793</v>
      </c>
      <c r="H16" s="3">
        <f>[3]Sheet1!F38</f>
        <v>103338.63026196575</v>
      </c>
      <c r="I16" s="3">
        <f>[3]Sheet1!G38</f>
        <v>17902.463712220415</v>
      </c>
      <c r="J16" s="19">
        <f t="shared" ref="J16" si="13">+I16/H16*100</f>
        <v>17.324076840226414</v>
      </c>
      <c r="K16" s="3">
        <f>[3]Sheet1!I38</f>
        <v>78237.912653523832</v>
      </c>
      <c r="L16" s="3">
        <f>[3]Sheet1!J38</f>
        <v>14045.957565633493</v>
      </c>
      <c r="M16" s="19">
        <f t="shared" ref="M16" si="14">+L16/K16*100</f>
        <v>17.952878712186429</v>
      </c>
      <c r="N16" s="3">
        <f>[3]Sheet1!L38</f>
        <v>89676.09915167671</v>
      </c>
      <c r="O16" s="3">
        <f>[3]Sheet1!M38</f>
        <v>13455.837528013744</v>
      </c>
      <c r="P16" s="19">
        <f t="shared" ref="P16" si="15">+O16/N16*100</f>
        <v>15.004931810486935</v>
      </c>
      <c r="Q16" s="3">
        <f>[3]Sheet1!O38</f>
        <v>98975.778718320318</v>
      </c>
      <c r="R16" s="3">
        <f>[3]Sheet1!P38</f>
        <v>10455.275011971482</v>
      </c>
      <c r="S16" s="19">
        <f t="shared" ref="S16" si="16">+R16/Q16*100</f>
        <v>10.563468302408234</v>
      </c>
      <c r="T16" s="3">
        <f>[3]Sheet1!R38</f>
        <v>68267.276355711016</v>
      </c>
      <c r="U16" s="3">
        <f>[3]Sheet1!S38</f>
        <v>9167.8964894518776</v>
      </c>
      <c r="V16" s="19">
        <f t="shared" ref="V16" si="17">+U16/T16*100</f>
        <v>13.429415935216113</v>
      </c>
    </row>
    <row r="17" spans="1:22" x14ac:dyDescent="0.2">
      <c r="A17" s="42" t="s">
        <v>28</v>
      </c>
      <c r="B17" s="17"/>
      <c r="C17" s="17"/>
      <c r="D17" s="20"/>
    </row>
    <row r="18" spans="1:22" x14ac:dyDescent="0.2">
      <c r="A18" s="43" t="s">
        <v>40</v>
      </c>
      <c r="B18" s="17">
        <f t="shared" ref="B18" si="18">+E18+H18+K18+N18+Q18+T18</f>
        <v>281214.77576080372</v>
      </c>
      <c r="C18" s="17">
        <f t="shared" ref="C18" si="19">+F18+I18+L18+O18+R18+U18</f>
        <v>37812.899364896693</v>
      </c>
      <c r="D18" s="20">
        <f t="shared" ref="D18" si="20">+C18/B18*100</f>
        <v>13.446270475154432</v>
      </c>
      <c r="E18" s="9">
        <f>[3]Sheet1!C39</f>
        <v>48181.735420483667</v>
      </c>
      <c r="F18" s="9">
        <f>[3]Sheet1!D39</f>
        <v>4420.3276810449242</v>
      </c>
      <c r="G18" s="20">
        <f t="shared" ref="G18" si="21">+F18/E18*100</f>
        <v>9.1742807569477769</v>
      </c>
      <c r="H18" s="9">
        <f>[3]Sheet1!F39</f>
        <v>47321.930665040527</v>
      </c>
      <c r="I18" s="9">
        <f>[3]Sheet1!G39</f>
        <v>6110.005252143731</v>
      </c>
      <c r="J18" s="20">
        <f t="shared" ref="J18" si="22">+I18/H18*100</f>
        <v>12.911572216679545</v>
      </c>
      <c r="K18" s="9">
        <f>[3]Sheet1!I39</f>
        <v>40174.701460637465</v>
      </c>
      <c r="L18" s="9">
        <f>[3]Sheet1!J39</f>
        <v>6702.1510994779537</v>
      </c>
      <c r="M18" s="20">
        <f t="shared" ref="M18" si="23">+L18/K18*100</f>
        <v>16.682516249796191</v>
      </c>
      <c r="N18" s="9">
        <f>[3]Sheet1!L39</f>
        <v>48806.00039119726</v>
      </c>
      <c r="O18" s="9">
        <f>[3]Sheet1!M39</f>
        <v>7842.0623928275409</v>
      </c>
      <c r="P18" s="20">
        <f t="shared" ref="P18" si="24">+O18/N18*100</f>
        <v>16.067824304328674</v>
      </c>
      <c r="Q18" s="9">
        <f>[3]Sheet1!O39</f>
        <v>56143.632763242997</v>
      </c>
      <c r="R18" s="9">
        <f>[3]Sheet1!P39</f>
        <v>7277.6664448849515</v>
      </c>
      <c r="S18" s="20">
        <f t="shared" ref="S18" si="25">+R18/Q18*100</f>
        <v>12.962585580407277</v>
      </c>
      <c r="T18" s="9">
        <f>[3]Sheet1!R39</f>
        <v>40586.775060201791</v>
      </c>
      <c r="U18" s="9">
        <f>[3]Sheet1!S39</f>
        <v>5460.6864945175921</v>
      </c>
      <c r="V18" s="20">
        <f t="shared" ref="V18" si="26">+U18/T18*100</f>
        <v>13.454349320481446</v>
      </c>
    </row>
    <row r="19" spans="1:22" x14ac:dyDescent="0.2">
      <c r="A19" s="44" t="s">
        <v>31</v>
      </c>
      <c r="B19" s="17">
        <f t="shared" si="0"/>
        <v>50838.576154703689</v>
      </c>
      <c r="C19" s="17">
        <f t="shared" si="1"/>
        <v>8564.4762580375573</v>
      </c>
      <c r="D19" s="20">
        <f t="shared" si="2"/>
        <v>16.846412519452819</v>
      </c>
      <c r="E19" s="9">
        <f>[3]Sheet1!C40</f>
        <v>6808.426668695748</v>
      </c>
      <c r="F19" s="9">
        <f>[3]Sheet1!D40</f>
        <v>2370.1690109452775</v>
      </c>
      <c r="G19" s="20">
        <f t="shared" ref="G19:G22" si="27">+F19/E19*100</f>
        <v>34.8122866894198</v>
      </c>
      <c r="H19" s="9">
        <f>[3]Sheet1!F40</f>
        <v>8136.2524451356794</v>
      </c>
      <c r="I19" s="9">
        <f>[3]Sheet1!G40</f>
        <v>929.47804350795207</v>
      </c>
      <c r="J19" s="20">
        <f t="shared" ref="J19:J22" si="28">+I19/H19*100</f>
        <v>11.423908608731132</v>
      </c>
      <c r="K19" s="9">
        <f>[3]Sheet1!I40</f>
        <v>7683.6851596657361</v>
      </c>
      <c r="L19" s="9">
        <f>[3]Sheet1!J40</f>
        <v>1068.8997500341447</v>
      </c>
      <c r="M19" s="20">
        <f t="shared" ref="M19:M22" si="29">+L19/K19*100</f>
        <v>13.911290322580644</v>
      </c>
      <c r="N19" s="9">
        <f>[3]Sheet1!L40</f>
        <v>11389.42559741351</v>
      </c>
      <c r="O19" s="9">
        <f>[3]Sheet1!M40</f>
        <v>2104.6038556572912</v>
      </c>
      <c r="P19" s="20">
        <f t="shared" ref="P19:P22" si="30">+O19/N19*100</f>
        <v>18.478577674147481</v>
      </c>
      <c r="Q19" s="9">
        <f>[3]Sheet1!O40</f>
        <v>9233.9217536593569</v>
      </c>
      <c r="R19" s="9">
        <f>[3]Sheet1!P40</f>
        <v>1161.8475543849402</v>
      </c>
      <c r="S19" s="20">
        <f t="shared" ref="S19:S22" si="31">+R19/Q19*100</f>
        <v>12.582384661473938</v>
      </c>
      <c r="T19" s="9">
        <f>[3]Sheet1!R40</f>
        <v>7586.8645301336583</v>
      </c>
      <c r="U19" s="9">
        <f>[3]Sheet1!S40</f>
        <v>929.47804350795207</v>
      </c>
      <c r="V19" s="20">
        <f t="shared" ref="V19:V22" si="32">+U19/T19*100</f>
        <v>12.251148545176111</v>
      </c>
    </row>
    <row r="20" spans="1:22" x14ac:dyDescent="0.2">
      <c r="A20" s="44" t="s">
        <v>25</v>
      </c>
      <c r="B20" s="17">
        <f t="shared" si="0"/>
        <v>31512.968845927542</v>
      </c>
      <c r="C20" s="17">
        <f t="shared" si="1"/>
        <v>3452.9061573755585</v>
      </c>
      <c r="D20" s="20">
        <f t="shared" si="2"/>
        <v>10.957095709570956</v>
      </c>
      <c r="E20" s="9">
        <f>[3]Sheet1!C41</f>
        <v>5761.7771421266862</v>
      </c>
      <c r="F20" s="9">
        <f>[3]Sheet1!D41</f>
        <v>1497.6460441628928</v>
      </c>
      <c r="G20" s="20">
        <f t="shared" si="27"/>
        <v>25.992779783393498</v>
      </c>
      <c r="H20" s="9">
        <f>[3]Sheet1!F41</f>
        <v>4139.3272609502174</v>
      </c>
      <c r="I20" s="9">
        <f>[3]Sheet1!G41</f>
        <v>707.2217430769216</v>
      </c>
      <c r="J20" s="20">
        <f t="shared" si="28"/>
        <v>17.085427135678394</v>
      </c>
      <c r="K20" s="9">
        <f>[3]Sheet1!I41</f>
        <v>6677.0052802262317</v>
      </c>
      <c r="L20" s="9">
        <f>[3]Sheet1!J41</f>
        <v>208.00639502262402</v>
      </c>
      <c r="M20" s="20">
        <f t="shared" si="29"/>
        <v>3.1152647975077876</v>
      </c>
      <c r="N20" s="9">
        <f>[3]Sheet1!L41</f>
        <v>5033.7547595475016</v>
      </c>
      <c r="O20" s="9">
        <f>[3]Sheet1!M41</f>
        <v>0</v>
      </c>
      <c r="P20" s="20">
        <f t="shared" si="30"/>
        <v>0</v>
      </c>
      <c r="Q20" s="9">
        <f>[3]Sheet1!O41</f>
        <v>5532.9701076017991</v>
      </c>
      <c r="R20" s="9">
        <f>[3]Sheet1!P41</f>
        <v>624.01918506787206</v>
      </c>
      <c r="S20" s="20">
        <f t="shared" si="31"/>
        <v>11.278195488721805</v>
      </c>
      <c r="T20" s="9">
        <f>[3]Sheet1!R41</f>
        <v>4368.1342954751044</v>
      </c>
      <c r="U20" s="9">
        <f>[3]Sheet1!S41</f>
        <v>416.01279004524804</v>
      </c>
      <c r="V20" s="20">
        <f t="shared" si="32"/>
        <v>9.5238095238095237</v>
      </c>
    </row>
    <row r="21" spans="1:22" x14ac:dyDescent="0.2">
      <c r="A21" s="44" t="s">
        <v>26</v>
      </c>
      <c r="B21" s="17">
        <f t="shared" si="0"/>
        <v>198863.23076017248</v>
      </c>
      <c r="C21" s="17">
        <f t="shared" si="1"/>
        <v>25795.516949483575</v>
      </c>
      <c r="D21" s="20">
        <f t="shared" si="2"/>
        <v>12.971486408461688</v>
      </c>
      <c r="E21" s="9">
        <f>[3]Sheet1!C42</f>
        <v>35611.53160966123</v>
      </c>
      <c r="F21" s="9">
        <f>[3]Sheet1!D42</f>
        <v>552.51262593675403</v>
      </c>
      <c r="G21" s="20">
        <f t="shared" si="27"/>
        <v>1.5514991941173912</v>
      </c>
      <c r="H21" s="9">
        <f>[3]Sheet1!F42</f>
        <v>35046.35095895463</v>
      </c>
      <c r="I21" s="9">
        <f>[3]Sheet1!G42</f>
        <v>4473.3054655588567</v>
      </c>
      <c r="J21" s="20">
        <f t="shared" si="28"/>
        <v>12.763969266865685</v>
      </c>
      <c r="K21" s="9">
        <f>[3]Sheet1!I42</f>
        <v>25814.011020745504</v>
      </c>
      <c r="L21" s="9">
        <f>[3]Sheet1!J42</f>
        <v>5425.244954421185</v>
      </c>
      <c r="M21" s="20">
        <f t="shared" si="29"/>
        <v>21.016667847786891</v>
      </c>
      <c r="N21" s="9">
        <f>[3]Sheet1!L42</f>
        <v>32382.820034236247</v>
      </c>
      <c r="O21" s="9">
        <f>[3]Sheet1!M42</f>
        <v>5737.4585371702497</v>
      </c>
      <c r="P21" s="20">
        <f t="shared" si="30"/>
        <v>17.7176000456551</v>
      </c>
      <c r="Q21" s="9">
        <f>[3]Sheet1!O42</f>
        <v>41376.740901981844</v>
      </c>
      <c r="R21" s="9">
        <f>[3]Sheet1!P42</f>
        <v>5491.7997054321395</v>
      </c>
      <c r="S21" s="20">
        <f t="shared" si="31"/>
        <v>13.272673453043993</v>
      </c>
      <c r="T21" s="9">
        <f>[3]Sheet1!R42</f>
        <v>28631.77623459302</v>
      </c>
      <c r="U21" s="9">
        <f>[3]Sheet1!S42</f>
        <v>4115.1956609643921</v>
      </c>
      <c r="V21" s="20">
        <f t="shared" si="32"/>
        <v>14.372826985118714</v>
      </c>
    </row>
    <row r="22" spans="1:22" x14ac:dyDescent="0.2">
      <c r="A22" s="43" t="s">
        <v>27</v>
      </c>
      <c r="B22" s="17">
        <f t="shared" si="0"/>
        <v>263860.04091155709</v>
      </c>
      <c r="C22" s="17">
        <f t="shared" si="1"/>
        <v>38272.529852464439</v>
      </c>
      <c r="D22" s="20">
        <f t="shared" si="2"/>
        <v>14.504860122148225</v>
      </c>
      <c r="E22" s="9">
        <f>[3]Sheet1!C43</f>
        <v>58397.384110679013</v>
      </c>
      <c r="F22" s="9">
        <f>[3]Sheet1!D43</f>
        <v>6637.6712290251962</v>
      </c>
      <c r="G22" s="20">
        <f t="shared" si="27"/>
        <v>11.366384522370033</v>
      </c>
      <c r="H22" s="9">
        <f>[3]Sheet1!F43</f>
        <v>56016.699596925289</v>
      </c>
      <c r="I22" s="9">
        <f>[3]Sheet1!G43</f>
        <v>11792.458460076685</v>
      </c>
      <c r="J22" s="20">
        <f t="shared" si="28"/>
        <v>21.05168377453634</v>
      </c>
      <c r="K22" s="9">
        <f>[3]Sheet1!I43</f>
        <v>38063.211192886462</v>
      </c>
      <c r="L22" s="9">
        <f>[3]Sheet1!J43</f>
        <v>7343.8064661555363</v>
      </c>
      <c r="M22" s="20">
        <f t="shared" si="29"/>
        <v>19.293712316968154</v>
      </c>
      <c r="N22" s="9">
        <f>[3]Sheet1!L43</f>
        <v>40870.098760479552</v>
      </c>
      <c r="O22" s="9">
        <f>[3]Sheet1!M43</f>
        <v>5613.7751351862034</v>
      </c>
      <c r="P22" s="20">
        <f t="shared" si="30"/>
        <v>13.735653461680878</v>
      </c>
      <c r="Q22" s="9">
        <f>[3]Sheet1!O43</f>
        <v>42832.145955077416</v>
      </c>
      <c r="R22" s="9">
        <f>[3]Sheet1!P43</f>
        <v>3177.6085670865305</v>
      </c>
      <c r="S22" s="20">
        <f t="shared" si="31"/>
        <v>7.4187470560527675</v>
      </c>
      <c r="T22" s="9">
        <f>[3]Sheet1!R43</f>
        <v>27680.501295509326</v>
      </c>
      <c r="U22" s="9">
        <f>[3]Sheet1!S43</f>
        <v>3707.2099949342855</v>
      </c>
      <c r="V22" s="20">
        <f t="shared" si="32"/>
        <v>13.392857142857146</v>
      </c>
    </row>
    <row r="23" spans="1:22" x14ac:dyDescent="0.2">
      <c r="A23" s="45"/>
      <c r="B23" s="17"/>
      <c r="C23" s="17"/>
      <c r="D23" s="20"/>
    </row>
    <row r="24" spans="1:22" x14ac:dyDescent="0.2">
      <c r="A24" s="42" t="s">
        <v>3</v>
      </c>
      <c r="B24" s="16">
        <f t="shared" ref="B24" si="33">+E24+H24+K24+N24+Q24+T24</f>
        <v>530334.2035816143</v>
      </c>
      <c r="C24" s="16">
        <f t="shared" ref="C24" si="34">+F24+I24+L24+O24+R24+U24</f>
        <v>47718.231038056023</v>
      </c>
      <c r="D24" s="19">
        <f t="shared" ref="D24" si="35">+C24/B24*100</f>
        <v>8.9977660719958745</v>
      </c>
      <c r="E24" s="3">
        <f>[3]Sheet1!C44</f>
        <v>111137.26102280566</v>
      </c>
      <c r="F24" s="3">
        <f>[3]Sheet1!D44</f>
        <v>12465.168235794556</v>
      </c>
      <c r="G24" s="19">
        <f t="shared" ref="G24" si="36">+F24/E24*100</f>
        <v>11.216011732767708</v>
      </c>
      <c r="H24" s="3">
        <f>[3]Sheet1!F44</f>
        <v>87970.36581227649</v>
      </c>
      <c r="I24" s="3">
        <f>[3]Sheet1!G44</f>
        <v>7663.6817633746014</v>
      </c>
      <c r="J24" s="19">
        <f t="shared" ref="J24" si="37">+I24/H24*100</f>
        <v>8.7116629476435747</v>
      </c>
      <c r="K24" s="3">
        <f>[3]Sheet1!I44</f>
        <v>84346.60879345359</v>
      </c>
      <c r="L24" s="3">
        <f>[3]Sheet1!J44</f>
        <v>8494.0065202742808</v>
      </c>
      <c r="M24" s="19">
        <f t="shared" ref="M24" si="38">+L24/K24*100</f>
        <v>10.070359249503731</v>
      </c>
      <c r="N24" s="3">
        <f>[3]Sheet1!L44</f>
        <v>81846.586933630795</v>
      </c>
      <c r="O24" s="3">
        <f>[3]Sheet1!M44</f>
        <v>7936.4341422254884</v>
      </c>
      <c r="P24" s="19">
        <f t="shared" ref="P24" si="39">+O24/N24*100</f>
        <v>9.6967197284122832</v>
      </c>
      <c r="Q24" s="3">
        <f>[3]Sheet1!O44</f>
        <v>88899.916492057222</v>
      </c>
      <c r="R24" s="3">
        <f>[3]Sheet1!P44</f>
        <v>5914.5128285114042</v>
      </c>
      <c r="S24" s="19">
        <f t="shared" ref="S24" si="40">+R24/Q24*100</f>
        <v>6.6530015571385119</v>
      </c>
      <c r="T24" s="3">
        <f>[3]Sheet1!R44</f>
        <v>76133.464527390519</v>
      </c>
      <c r="U24" s="3">
        <f>[3]Sheet1!S44</f>
        <v>5244.4275478756927</v>
      </c>
      <c r="V24" s="19">
        <f t="shared" ref="V24" si="41">+U24/T24*100</f>
        <v>6.8884656444196182</v>
      </c>
    </row>
    <row r="25" spans="1:22" x14ac:dyDescent="0.2">
      <c r="A25" s="42" t="s">
        <v>28</v>
      </c>
      <c r="B25" s="17"/>
      <c r="C25" s="17"/>
      <c r="D25" s="20"/>
    </row>
    <row r="26" spans="1:22" x14ac:dyDescent="0.2">
      <c r="A26" s="43" t="s">
        <v>40</v>
      </c>
      <c r="B26" s="17">
        <f t="shared" ref="B26" si="42">+E26+H26+K26+N26+Q26+T26</f>
        <v>251978.21501639631</v>
      </c>
      <c r="C26" s="17">
        <f t="shared" ref="C26" si="43">+F26+I26+L26+O26+R26+U26</f>
        <v>21288.597876891865</v>
      </c>
      <c r="D26" s="20">
        <f t="shared" ref="D26" si="44">+C26/B26*100</f>
        <v>8.4485866667110923</v>
      </c>
      <c r="E26" s="9">
        <f>[3]Sheet1!C45</f>
        <v>52013.56638250695</v>
      </c>
      <c r="F26" s="9">
        <f>[3]Sheet1!D45</f>
        <v>4379.9197706521618</v>
      </c>
      <c r="G26" s="20">
        <f t="shared" ref="G26" si="45">+F26/E26*100</f>
        <v>8.4207257361325709</v>
      </c>
      <c r="H26" s="9">
        <f>[3]Sheet1!F45</f>
        <v>43090.427669521174</v>
      </c>
      <c r="I26" s="9">
        <f>[3]Sheet1!G45</f>
        <v>2841.7868583988507</v>
      </c>
      <c r="J26" s="20">
        <f t="shared" ref="J26" si="46">+I26/H26*100</f>
        <v>6.594937697517703</v>
      </c>
      <c r="K26" s="9">
        <f>[3]Sheet1!I45</f>
        <v>35376.130098464666</v>
      </c>
      <c r="L26" s="9">
        <f>[3]Sheet1!J45</f>
        <v>2032.8691005316687</v>
      </c>
      <c r="M26" s="20">
        <f t="shared" ref="M26" si="47">+L26/K26*100</f>
        <v>5.746442855319259</v>
      </c>
      <c r="N26" s="9">
        <f>[3]Sheet1!L45</f>
        <v>37710.612701423488</v>
      </c>
      <c r="O26" s="9">
        <f>[3]Sheet1!M45</f>
        <v>4441.0647184303052</v>
      </c>
      <c r="P26" s="20">
        <f t="shared" ref="P26" si="48">+O26/N26*100</f>
        <v>11.77669732813083</v>
      </c>
      <c r="Q26" s="9">
        <f>[3]Sheet1!O45</f>
        <v>44007.368791495996</v>
      </c>
      <c r="R26" s="9">
        <f>[3]Sheet1!P45</f>
        <v>3125.2786418465612</v>
      </c>
      <c r="S26" s="20">
        <f t="shared" ref="S26" si="49">+R26/Q26*100</f>
        <v>7.1017166617116434</v>
      </c>
      <c r="T26" s="9">
        <f>[3]Sheet1!R45</f>
        <v>39780.109372984029</v>
      </c>
      <c r="U26" s="9">
        <f>[3]Sheet1!S45</f>
        <v>4467.6787870323187</v>
      </c>
      <c r="V26" s="20">
        <f t="shared" ref="V26" si="50">+U26/T26*100</f>
        <v>11.230936408803505</v>
      </c>
    </row>
    <row r="27" spans="1:22" x14ac:dyDescent="0.2">
      <c r="A27" s="44" t="s">
        <v>31</v>
      </c>
      <c r="B27" s="17">
        <f t="shared" si="0"/>
        <v>49642.979695167567</v>
      </c>
      <c r="C27" s="17">
        <f t="shared" si="1"/>
        <v>3927.044733821097</v>
      </c>
      <c r="D27" s="20">
        <f t="shared" si="2"/>
        <v>7.9105741797432234</v>
      </c>
      <c r="E27" s="9">
        <f>[3]Sheet1!C46</f>
        <v>6947.8483752219408</v>
      </c>
      <c r="F27" s="9">
        <f>[3]Sheet1!D46</f>
        <v>1208.3214565603375</v>
      </c>
      <c r="G27" s="20">
        <f t="shared" ref="G27:G30" si="51">+F27/E27*100</f>
        <v>17.391304347826086</v>
      </c>
      <c r="H27" s="9">
        <f>[3]Sheet1!F46</f>
        <v>9925.4976788884869</v>
      </c>
      <c r="I27" s="9">
        <f>[3]Sheet1!G46</f>
        <v>464.73902175397603</v>
      </c>
      <c r="J27" s="20">
        <f t="shared" ref="J27:J30" si="52">+I27/H27*100</f>
        <v>4.6822742474916392</v>
      </c>
      <c r="K27" s="9">
        <f>[3]Sheet1!I46</f>
        <v>9008.1913716645686</v>
      </c>
      <c r="L27" s="9">
        <f>[3]Sheet1!J46</f>
        <v>1161.8475543849399</v>
      </c>
      <c r="M27" s="20">
        <f t="shared" ref="M27:M30" si="53">+L27/K27*100</f>
        <v>12.897678417884778</v>
      </c>
      <c r="N27" s="9">
        <f>[3]Sheet1!L46</f>
        <v>8830.0414133255435</v>
      </c>
      <c r="O27" s="9">
        <f>[3]Sheet1!M46</f>
        <v>859.76719024485556</v>
      </c>
      <c r="P27" s="20">
        <f t="shared" ref="P27:P30" si="54">+O27/N27*100</f>
        <v>9.7368421052631575</v>
      </c>
      <c r="Q27" s="9">
        <f>[3]Sheet1!O46</f>
        <v>7263.2069971264245</v>
      </c>
      <c r="R27" s="9">
        <f>[3]Sheet1!P46</f>
        <v>0</v>
      </c>
      <c r="S27" s="20">
        <f t="shared" ref="S27:S30" si="55">+R27/Q27*100</f>
        <v>0</v>
      </c>
      <c r="T27" s="9">
        <f>[3]Sheet1!R46</f>
        <v>7668.1938589406036</v>
      </c>
      <c r="U27" s="9">
        <f>[3]Sheet1!S46</f>
        <v>232.36951087698802</v>
      </c>
      <c r="V27" s="20">
        <f t="shared" ref="V27:V30" si="56">+U27/T27*100</f>
        <v>3.0303030303030307</v>
      </c>
    </row>
    <row r="28" spans="1:22" x14ac:dyDescent="0.2">
      <c r="A28" s="44" t="s">
        <v>25</v>
      </c>
      <c r="B28" s="17">
        <f t="shared" si="0"/>
        <v>25813.593622307642</v>
      </c>
      <c r="C28" s="17">
        <f t="shared" si="1"/>
        <v>2953.6908093212605</v>
      </c>
      <c r="D28" s="20">
        <f t="shared" si="2"/>
        <v>11.442385173247379</v>
      </c>
      <c r="E28" s="9">
        <f>[3]Sheet1!C47</f>
        <v>4825.7483645248776</v>
      </c>
      <c r="F28" s="9">
        <f>[3]Sheet1!D47</f>
        <v>208.00639502262402</v>
      </c>
      <c r="G28" s="20">
        <f t="shared" si="51"/>
        <v>4.3103448275862064</v>
      </c>
      <c r="H28" s="9">
        <f>[3]Sheet1!F47</f>
        <v>3598.5106338913952</v>
      </c>
      <c r="I28" s="9">
        <f>[3]Sheet1!G47</f>
        <v>915.2281380995455</v>
      </c>
      <c r="J28" s="20">
        <f t="shared" si="52"/>
        <v>25.433526011560691</v>
      </c>
      <c r="K28" s="9">
        <f>[3]Sheet1!I47</f>
        <v>2620.8805772850624</v>
      </c>
      <c r="L28" s="9">
        <f>[3]Sheet1!J47</f>
        <v>208.00639502262402</v>
      </c>
      <c r="M28" s="20">
        <f t="shared" si="53"/>
        <v>7.9365079365079376</v>
      </c>
      <c r="N28" s="9">
        <f>[3]Sheet1!L47</f>
        <v>4492.938132488679</v>
      </c>
      <c r="O28" s="9">
        <f>[3]Sheet1!M47</f>
        <v>249.60767402714879</v>
      </c>
      <c r="P28" s="20">
        <f t="shared" si="54"/>
        <v>5.5555555555555545</v>
      </c>
      <c r="Q28" s="9">
        <f>[3]Sheet1!O47</f>
        <v>4326.5330164705792</v>
      </c>
      <c r="R28" s="9">
        <f>[3]Sheet1!P47</f>
        <v>915.2281380995455</v>
      </c>
      <c r="S28" s="20">
        <f t="shared" si="55"/>
        <v>21.15384615384615</v>
      </c>
      <c r="T28" s="9">
        <f>[3]Sheet1!R47</f>
        <v>5948.9828976470471</v>
      </c>
      <c r="U28" s="9">
        <f>[3]Sheet1!S47</f>
        <v>457.61406904977281</v>
      </c>
      <c r="V28" s="20">
        <f t="shared" si="56"/>
        <v>7.6923076923076916</v>
      </c>
    </row>
    <row r="29" spans="1:22" x14ac:dyDescent="0.2">
      <c r="A29" s="44" t="s">
        <v>26</v>
      </c>
      <c r="B29" s="17">
        <f t="shared" si="0"/>
        <v>176521.64169892104</v>
      </c>
      <c r="C29" s="17">
        <f t="shared" si="1"/>
        <v>14407.86233374951</v>
      </c>
      <c r="D29" s="20">
        <f t="shared" si="2"/>
        <v>8.1620940044982468</v>
      </c>
      <c r="E29" s="9">
        <f>[3]Sheet1!C48</f>
        <v>40239.969642760108</v>
      </c>
      <c r="F29" s="9">
        <f>[3]Sheet1!D48</f>
        <v>2963.5919190692007</v>
      </c>
      <c r="G29" s="20">
        <f t="shared" si="51"/>
        <v>7.3647966074010291</v>
      </c>
      <c r="H29" s="9">
        <f>[3]Sheet1!F48</f>
        <v>29566.419356741284</v>
      </c>
      <c r="I29" s="9">
        <f>[3]Sheet1!G48</f>
        <v>1461.8196985453292</v>
      </c>
      <c r="J29" s="20">
        <f t="shared" si="52"/>
        <v>4.9441891522519699</v>
      </c>
      <c r="K29" s="9">
        <f>[3]Sheet1!I48</f>
        <v>23747.058149515036</v>
      </c>
      <c r="L29" s="9">
        <f>[3]Sheet1!J48</f>
        <v>663.01515112410482</v>
      </c>
      <c r="M29" s="20">
        <f t="shared" si="53"/>
        <v>2.7919885779099967</v>
      </c>
      <c r="N29" s="9">
        <f>[3]Sheet1!L48</f>
        <v>24387.633155609266</v>
      </c>
      <c r="O29" s="9">
        <f>[3]Sheet1!M48</f>
        <v>3331.6898541583009</v>
      </c>
      <c r="P29" s="20">
        <f t="shared" si="54"/>
        <v>13.661390725782658</v>
      </c>
      <c r="Q29" s="9">
        <f>[3]Sheet1!O48</f>
        <v>32417.628777898972</v>
      </c>
      <c r="R29" s="9">
        <f>[3]Sheet1!P48</f>
        <v>2210.0505037470161</v>
      </c>
      <c r="S29" s="20">
        <f t="shared" si="55"/>
        <v>6.8174341772145262</v>
      </c>
      <c r="T29" s="9">
        <f>[3]Sheet1!R48</f>
        <v>26162.932616396385</v>
      </c>
      <c r="U29" s="9">
        <f>[3]Sheet1!S48</f>
        <v>3777.6952071055584</v>
      </c>
      <c r="V29" s="20">
        <f t="shared" si="56"/>
        <v>14.439112245154298</v>
      </c>
    </row>
    <row r="30" spans="1:22" x14ac:dyDescent="0.2">
      <c r="A30" s="46" t="s">
        <v>27</v>
      </c>
      <c r="B30" s="18">
        <f t="shared" si="0"/>
        <v>278355.98856521852</v>
      </c>
      <c r="C30" s="18">
        <f t="shared" si="1"/>
        <v>26429.633161164154</v>
      </c>
      <c r="D30" s="21">
        <f t="shared" si="2"/>
        <v>9.4949037372593548</v>
      </c>
      <c r="E30" s="64">
        <f>[3]Sheet1!C49</f>
        <v>59123.694640298781</v>
      </c>
      <c r="F30" s="64">
        <f>[3]Sheet1!D49</f>
        <v>8085.2484651423938</v>
      </c>
      <c r="G30" s="21">
        <f t="shared" si="51"/>
        <v>13.67514076096232</v>
      </c>
      <c r="H30" s="64">
        <f>[3]Sheet1!F49</f>
        <v>44879.938142755404</v>
      </c>
      <c r="I30" s="64">
        <f>[3]Sheet1!G49</f>
        <v>4821.8949049757503</v>
      </c>
      <c r="J30" s="21">
        <f t="shared" si="52"/>
        <v>10.743987412901792</v>
      </c>
      <c r="K30" s="64">
        <f>[3]Sheet1!I49</f>
        <v>48970.478694989026</v>
      </c>
      <c r="L30" s="64">
        <f>[3]Sheet1!J49</f>
        <v>6461.1374197426112</v>
      </c>
      <c r="M30" s="21">
        <f t="shared" si="53"/>
        <v>13.193943763518401</v>
      </c>
      <c r="N30" s="64">
        <f>[3]Sheet1!L49</f>
        <v>44135.974232207387</v>
      </c>
      <c r="O30" s="64">
        <f>[3]Sheet1!M49</f>
        <v>3495.3694237951836</v>
      </c>
      <c r="P30" s="21">
        <f t="shared" si="54"/>
        <v>7.9195474544311848</v>
      </c>
      <c r="Q30" s="64">
        <f>[3]Sheet1!O49</f>
        <v>44892.547700561321</v>
      </c>
      <c r="R30" s="64">
        <f>[3]Sheet1!P49</f>
        <v>2789.2341866648435</v>
      </c>
      <c r="S30" s="21">
        <f t="shared" si="55"/>
        <v>6.2131340935902548</v>
      </c>
      <c r="T30" s="64">
        <f>[3]Sheet1!R49</f>
        <v>36353.355154406578</v>
      </c>
      <c r="U30" s="64">
        <f>[3]Sheet1!S49</f>
        <v>776.74876084337416</v>
      </c>
      <c r="V30" s="21">
        <f t="shared" si="56"/>
        <v>2.1366631980575814</v>
      </c>
    </row>
    <row r="31" spans="1:22" x14ac:dyDescent="0.2">
      <c r="A31" s="1" t="str">
        <f>Cuadro01!A42</f>
        <v>Fuente: Instituto Nacional de Estadística (INE).  LXXIV Encuesta Permanente de Hogares de Propósitos Múltiples, Junio 2022.</v>
      </c>
    </row>
    <row r="32" spans="1:22" x14ac:dyDescent="0.2">
      <c r="A32" s="1" t="s">
        <v>84</v>
      </c>
    </row>
  </sheetData>
  <mergeCells count="15">
    <mergeCell ref="Q4:S4"/>
    <mergeCell ref="T4:V4"/>
    <mergeCell ref="E4:G4"/>
    <mergeCell ref="H4:J4"/>
    <mergeCell ref="A1:V1"/>
    <mergeCell ref="K3:M3"/>
    <mergeCell ref="N3:P3"/>
    <mergeCell ref="Q3:S3"/>
    <mergeCell ref="T3:V3"/>
    <mergeCell ref="E3:G3"/>
    <mergeCell ref="H3:J3"/>
    <mergeCell ref="A3:A5"/>
    <mergeCell ref="B3:D4"/>
    <mergeCell ref="K4:M4"/>
    <mergeCell ref="N4:P4"/>
  </mergeCells>
  <phoneticPr fontId="5" type="noConversion"/>
  <printOptions horizontalCentered="1" verticalCentered="1"/>
  <pageMargins left="0.54" right="0" top="0" bottom="0" header="0" footer="0"/>
  <pageSetup paperSize="9" scale="77" orientation="landscape" r:id="rId1"/>
  <headerFooter alignWithMargins="0">
    <oddFooter>&amp;L&amp;Z&amp;F+&amp;F+&amp;A&amp;R&amp;D+&amp;T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42"/>
  <sheetViews>
    <sheetView workbookViewId="0">
      <selection activeCell="E20" sqref="E20"/>
    </sheetView>
  </sheetViews>
  <sheetFormatPr baseColWidth="10" defaultColWidth="11.42578125" defaultRowHeight="11.25" x14ac:dyDescent="0.2"/>
  <cols>
    <col min="1" max="1" width="23.28515625" style="15" customWidth="1"/>
    <col min="2" max="2" width="8.7109375" style="15" customWidth="1"/>
    <col min="3" max="3" width="6" style="15" customWidth="1"/>
    <col min="4" max="4" width="8.7109375" style="15" customWidth="1"/>
    <col min="5" max="5" width="6" style="15" customWidth="1"/>
    <col min="6" max="6" width="8.7109375" style="15" customWidth="1"/>
    <col min="7" max="7" width="6" style="15" customWidth="1"/>
    <col min="8" max="8" width="8.7109375" style="15" customWidth="1"/>
    <col min="9" max="9" width="6" style="15" customWidth="1"/>
    <col min="10" max="10" width="8.7109375" style="15" customWidth="1"/>
    <col min="11" max="11" width="6" style="15" customWidth="1"/>
    <col min="12" max="12" width="8.7109375" style="15" customWidth="1"/>
    <col min="13" max="13" width="6" style="15" customWidth="1"/>
    <col min="14" max="16384" width="11.42578125" style="15"/>
  </cols>
  <sheetData>
    <row r="1" spans="1:14" ht="22.5" customHeight="1" x14ac:dyDescent="0.2">
      <c r="A1" s="72" t="s">
        <v>89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53"/>
    </row>
    <row r="2" spans="1:14" x14ac:dyDescent="0.2">
      <c r="A2" s="2"/>
      <c r="B2" s="2"/>
      <c r="C2" s="2"/>
      <c r="D2" s="2"/>
      <c r="E2" s="2"/>
      <c r="F2" s="2"/>
      <c r="G2" s="2"/>
    </row>
    <row r="3" spans="1:14" x14ac:dyDescent="0.2">
      <c r="A3" s="66" t="s">
        <v>32</v>
      </c>
      <c r="B3" s="66" t="s">
        <v>33</v>
      </c>
      <c r="C3" s="66"/>
      <c r="D3" s="65" t="s">
        <v>34</v>
      </c>
      <c r="E3" s="65"/>
      <c r="F3" s="65"/>
      <c r="G3" s="65"/>
      <c r="H3" s="65"/>
      <c r="I3" s="65"/>
      <c r="J3" s="65"/>
      <c r="K3" s="65"/>
      <c r="L3" s="65"/>
      <c r="M3" s="65"/>
    </row>
    <row r="4" spans="1:14" x14ac:dyDescent="0.2">
      <c r="A4" s="66"/>
      <c r="B4" s="66"/>
      <c r="C4" s="66"/>
      <c r="D4" s="65" t="s">
        <v>0</v>
      </c>
      <c r="E4" s="65"/>
      <c r="F4" s="65"/>
      <c r="G4" s="65"/>
      <c r="H4" s="65"/>
      <c r="I4" s="65"/>
      <c r="J4" s="69" t="s">
        <v>35</v>
      </c>
      <c r="K4" s="69"/>
      <c r="L4" s="69"/>
      <c r="M4" s="69"/>
    </row>
    <row r="5" spans="1:14" ht="24" customHeight="1" x14ac:dyDescent="0.2">
      <c r="A5" s="66"/>
      <c r="B5" s="66"/>
      <c r="C5" s="66"/>
      <c r="D5" s="66" t="s">
        <v>1</v>
      </c>
      <c r="E5" s="66"/>
      <c r="F5" s="66" t="s">
        <v>6</v>
      </c>
      <c r="G5" s="66"/>
      <c r="H5" s="66" t="s">
        <v>3</v>
      </c>
      <c r="I5" s="66"/>
      <c r="J5" s="71" t="s">
        <v>36</v>
      </c>
      <c r="K5" s="71"/>
      <c r="L5" s="71" t="s">
        <v>37</v>
      </c>
      <c r="M5" s="71"/>
    </row>
    <row r="6" spans="1:14" x14ac:dyDescent="0.2">
      <c r="A6" s="66"/>
      <c r="B6" s="5" t="s">
        <v>38</v>
      </c>
      <c r="C6" s="5" t="s">
        <v>39</v>
      </c>
      <c r="D6" s="5" t="s">
        <v>38</v>
      </c>
      <c r="E6" s="5" t="s">
        <v>39</v>
      </c>
      <c r="F6" s="5" t="s">
        <v>38</v>
      </c>
      <c r="G6" s="5" t="s">
        <v>39</v>
      </c>
      <c r="H6" s="5" t="s">
        <v>38</v>
      </c>
      <c r="I6" s="5" t="s">
        <v>39</v>
      </c>
      <c r="J6" s="5" t="s">
        <v>38</v>
      </c>
      <c r="K6" s="5" t="s">
        <v>39</v>
      </c>
      <c r="L6" s="5" t="s">
        <v>38</v>
      </c>
      <c r="M6" s="5" t="s">
        <v>39</v>
      </c>
    </row>
    <row r="7" spans="1:14" x14ac:dyDescent="0.2">
      <c r="A7" s="6"/>
      <c r="B7" s="3"/>
      <c r="C7" s="3"/>
      <c r="D7" s="3"/>
      <c r="E7" s="3"/>
      <c r="F7" s="3"/>
      <c r="G7" s="3"/>
    </row>
    <row r="8" spans="1:14" x14ac:dyDescent="0.2">
      <c r="A8" s="47" t="s">
        <v>59</v>
      </c>
      <c r="B8" s="58">
        <f>SUM(B11,B15)</f>
        <v>1082101.8226901651</v>
      </c>
      <c r="C8" s="59">
        <f t="shared" ref="C8:M8" si="0">SUM(C11,C15)</f>
        <v>99.999999999999034</v>
      </c>
      <c r="D8" s="58">
        <f t="shared" si="0"/>
        <v>63750.511195475745</v>
      </c>
      <c r="E8" s="59">
        <f t="shared" si="0"/>
        <v>100.00000000000014</v>
      </c>
      <c r="F8" s="58">
        <f t="shared" si="0"/>
        <v>32548.898425984615</v>
      </c>
      <c r="G8" s="59">
        <f t="shared" si="0"/>
        <v>100.00000000000007</v>
      </c>
      <c r="H8" s="58">
        <f t="shared" si="0"/>
        <v>31201.612769491177</v>
      </c>
      <c r="I8" s="59">
        <f t="shared" si="0"/>
        <v>100.00000000000006</v>
      </c>
      <c r="J8" s="58">
        <f t="shared" si="0"/>
        <v>15505.426985420907</v>
      </c>
      <c r="K8" s="59">
        <f t="shared" si="0"/>
        <v>99.999999999999986</v>
      </c>
      <c r="L8" s="58">
        <f t="shared" si="0"/>
        <v>31331.344029792974</v>
      </c>
      <c r="M8" s="59">
        <f t="shared" si="0"/>
        <v>100.00000000000006</v>
      </c>
      <c r="N8" s="22"/>
    </row>
    <row r="9" spans="1:14" x14ac:dyDescent="0.2">
      <c r="A9" s="47"/>
      <c r="B9" s="24"/>
      <c r="C9" s="25"/>
      <c r="D9" s="24"/>
      <c r="E9" s="25"/>
      <c r="F9" s="24"/>
      <c r="G9" s="25"/>
      <c r="H9" s="24"/>
      <c r="I9" s="25"/>
      <c r="J9" s="24"/>
      <c r="K9" s="25"/>
      <c r="L9" s="24"/>
      <c r="M9" s="25"/>
    </row>
    <row r="10" spans="1:14" x14ac:dyDescent="0.2">
      <c r="A10" s="47" t="s">
        <v>28</v>
      </c>
      <c r="B10" s="26"/>
      <c r="C10" s="27"/>
      <c r="D10" s="26"/>
      <c r="E10" s="27"/>
      <c r="F10" s="26"/>
      <c r="G10" s="27"/>
      <c r="H10" s="26"/>
      <c r="I10" s="27"/>
      <c r="J10" s="26"/>
      <c r="K10" s="27"/>
      <c r="L10" s="26"/>
      <c r="M10" s="27"/>
    </row>
    <row r="11" spans="1:14" x14ac:dyDescent="0.2">
      <c r="A11" s="48" t="s">
        <v>40</v>
      </c>
      <c r="B11" s="22">
        <f>+B12+B13+B14</f>
        <v>559760.97822705074</v>
      </c>
      <c r="C11" s="8">
        <f t="shared" ref="C11:M11" si="1">+C12+C13+C14</f>
        <v>51.729048643079494</v>
      </c>
      <c r="D11" s="22">
        <f t="shared" si="1"/>
        <v>27112.180034655848</v>
      </c>
      <c r="E11" s="37">
        <f t="shared" si="1"/>
        <v>42.528568832213516</v>
      </c>
      <c r="F11" s="22">
        <f t="shared" si="1"/>
        <v>12877.98824878228</v>
      </c>
      <c r="G11" s="37">
        <f t="shared" si="1"/>
        <v>39.565050958841248</v>
      </c>
      <c r="H11" s="22">
        <f t="shared" si="1"/>
        <v>14234.191785873578</v>
      </c>
      <c r="I11" s="37">
        <f t="shared" si="1"/>
        <v>45.620051408982697</v>
      </c>
      <c r="J11" s="22">
        <f t="shared" si="1"/>
        <v>5175.6772308285017</v>
      </c>
      <c r="K11" s="37">
        <f t="shared" si="1"/>
        <v>33.379778807091029</v>
      </c>
      <c r="L11" s="22">
        <f t="shared" si="1"/>
        <v>11660.433852590646</v>
      </c>
      <c r="M11" s="37">
        <f t="shared" si="1"/>
        <v>37.216513410668711</v>
      </c>
      <c r="N11" s="27"/>
    </row>
    <row r="12" spans="1:14" x14ac:dyDescent="0.2">
      <c r="A12" s="49" t="s">
        <v>31</v>
      </c>
      <c r="B12" s="26">
        <f>[3]Sheet1!C83</f>
        <v>113604.34734627914</v>
      </c>
      <c r="C12" s="27">
        <f>[3]Sheet1!D83</f>
        <v>10.498489602748412</v>
      </c>
      <c r="D12" s="26">
        <f>[3]Sheet1!E83</f>
        <v>2453.1581219727732</v>
      </c>
      <c r="E12" s="27">
        <f>[3]Sheet1!F83</f>
        <v>3.8480603150784969</v>
      </c>
      <c r="F12" s="26">
        <f>[3]Sheet1!G83</f>
        <v>1244.8366654124357</v>
      </c>
      <c r="G12" s="27">
        <f>[3]Sheet1!H83</f>
        <v>3.8245124277958724</v>
      </c>
      <c r="H12" s="26">
        <f>[3]Sheet1!I83</f>
        <v>1208.3214565603375</v>
      </c>
      <c r="I12" s="27">
        <f>[3]Sheet1!J83</f>
        <v>3.8726250001468849</v>
      </c>
      <c r="J12" s="26">
        <f>[3]Sheet1!M83</f>
        <v>199.17386646598973</v>
      </c>
      <c r="K12" s="27">
        <f>[3]Sheet1!N83</f>
        <v>1.2845429323117927</v>
      </c>
      <c r="L12" s="26">
        <f>[3]Sheet1!Q83</f>
        <v>929.47804350795195</v>
      </c>
      <c r="M12" s="26">
        <f>[3]Sheet1!R83</f>
        <v>2.9666076329956095</v>
      </c>
      <c r="N12" s="27"/>
    </row>
    <row r="13" spans="1:14" x14ac:dyDescent="0.2">
      <c r="A13" s="49" t="s">
        <v>25</v>
      </c>
      <c r="B13" s="26">
        <f>[3]Sheet1!C84</f>
        <v>62630.725541312117</v>
      </c>
      <c r="C13" s="27">
        <f>[3]Sheet1!D84</f>
        <v>5.7878772799410001</v>
      </c>
      <c r="D13" s="26">
        <f>[3]Sheet1!E84</f>
        <v>2080.0639502262402</v>
      </c>
      <c r="E13" s="27">
        <f>[3]Sheet1!F84</f>
        <v>3.2628192483793934</v>
      </c>
      <c r="F13" s="26">
        <f>[3]Sheet1!G84</f>
        <v>1664.0511601809922</v>
      </c>
      <c r="G13" s="27">
        <f>[3]Sheet1!H84</f>
        <v>5.1124653694963111</v>
      </c>
      <c r="H13" s="26">
        <f>[3]Sheet1!I84</f>
        <v>416.01279004524804</v>
      </c>
      <c r="I13" s="27">
        <f>[3]Sheet1!J84</f>
        <v>1.333305406738539</v>
      </c>
      <c r="J13" s="26">
        <f>[3]Sheet1!M84</f>
        <v>832.02558009049608</v>
      </c>
      <c r="K13" s="27">
        <f>[3]Sheet1!N84</f>
        <v>5.3660281711223705</v>
      </c>
      <c r="L13" s="26">
        <f>[3]Sheet1!Q84</f>
        <v>624.01918506787206</v>
      </c>
      <c r="M13" s="26">
        <f>[3]Sheet1!R84</f>
        <v>1.9916770390523069</v>
      </c>
      <c r="N13" s="27"/>
    </row>
    <row r="14" spans="1:14" x14ac:dyDescent="0.2">
      <c r="A14" s="49" t="s">
        <v>26</v>
      </c>
      <c r="B14" s="26">
        <f>[3]Sheet1!C85</f>
        <v>383525.90533945942</v>
      </c>
      <c r="C14" s="27">
        <f>[3]Sheet1!D85</f>
        <v>35.44268176039008</v>
      </c>
      <c r="D14" s="26">
        <f>[3]Sheet1!E85</f>
        <v>22578.957962456836</v>
      </c>
      <c r="E14" s="27">
        <f>[3]Sheet1!F85</f>
        <v>35.417689268755623</v>
      </c>
      <c r="F14" s="26">
        <f>[3]Sheet1!G85</f>
        <v>9969.100423188851</v>
      </c>
      <c r="G14" s="27">
        <f>[3]Sheet1!H85</f>
        <v>30.628073161549064</v>
      </c>
      <c r="H14" s="26">
        <f>[3]Sheet1!I85</f>
        <v>12609.857539267992</v>
      </c>
      <c r="I14" s="27">
        <f>[3]Sheet1!J85</f>
        <v>40.414121002097275</v>
      </c>
      <c r="J14" s="26">
        <f>[3]Sheet1!M85</f>
        <v>4144.4777842720159</v>
      </c>
      <c r="K14" s="27">
        <f>[3]Sheet1!N85</f>
        <v>26.729207703656865</v>
      </c>
      <c r="L14" s="26">
        <f>[3]Sheet1!Q85</f>
        <v>10106.936624014821</v>
      </c>
      <c r="M14" s="26">
        <f>[3]Sheet1!R85</f>
        <v>32.258228738620794</v>
      </c>
      <c r="N14" s="27"/>
    </row>
    <row r="15" spans="1:14" x14ac:dyDescent="0.2">
      <c r="A15" s="48" t="s">
        <v>27</v>
      </c>
      <c r="B15" s="26">
        <f>[3]Sheet1!C86</f>
        <v>522340.84446311434</v>
      </c>
      <c r="C15" s="27">
        <f>[3]Sheet1!D86</f>
        <v>48.270951356919532</v>
      </c>
      <c r="D15" s="26">
        <f>[3]Sheet1!E86</f>
        <v>36638.3311608199</v>
      </c>
      <c r="E15" s="27">
        <f>[3]Sheet1!F86</f>
        <v>57.471431167786626</v>
      </c>
      <c r="F15" s="26">
        <f>[3]Sheet1!G86</f>
        <v>19670.910177202335</v>
      </c>
      <c r="G15" s="27">
        <f>[3]Sheet1!H86</f>
        <v>60.434949041158823</v>
      </c>
      <c r="H15" s="26">
        <f>[3]Sheet1!I86</f>
        <v>16967.420983617601</v>
      </c>
      <c r="I15" s="27">
        <f>[3]Sheet1!J86</f>
        <v>54.379948591017367</v>
      </c>
      <c r="J15" s="26">
        <f>[3]Sheet1!M86</f>
        <v>10329.749754592405</v>
      </c>
      <c r="K15" s="27">
        <f>[3]Sheet1!N86</f>
        <v>66.620221192908957</v>
      </c>
      <c r="L15" s="26">
        <f>[3]Sheet1!Q86</f>
        <v>19670.910177202328</v>
      </c>
      <c r="M15" s="26">
        <f>[3]Sheet1!R86</f>
        <v>62.783486589331346</v>
      </c>
      <c r="N15" s="27"/>
    </row>
    <row r="16" spans="1:14" x14ac:dyDescent="0.2">
      <c r="A16" s="51"/>
      <c r="B16" s="26"/>
      <c r="C16" s="27"/>
      <c r="D16" s="26"/>
      <c r="E16" s="27"/>
      <c r="F16" s="26"/>
      <c r="G16" s="27"/>
      <c r="H16" s="26"/>
      <c r="I16" s="27"/>
      <c r="J16" s="26"/>
      <c r="K16" s="27"/>
      <c r="L16" s="26"/>
      <c r="M16" s="26"/>
      <c r="N16" s="27"/>
    </row>
    <row r="17" spans="1:14" x14ac:dyDescent="0.2">
      <c r="A17" s="47" t="s">
        <v>41</v>
      </c>
      <c r="N17" s="27"/>
    </row>
    <row r="18" spans="1:14" x14ac:dyDescent="0.2">
      <c r="A18" s="52">
        <v>1</v>
      </c>
      <c r="B18" s="26">
        <f>[3]Sheet1!C88</f>
        <v>210354.23755701137</v>
      </c>
      <c r="C18" s="27">
        <f>[3]Sheet1!D88</f>
        <v>19.439412553067974</v>
      </c>
      <c r="D18" s="26">
        <f>[3]Sheet1!E88</f>
        <v>3914.7174776807751</v>
      </c>
      <c r="E18" s="27">
        <f>[3]Sheet1!F88</f>
        <v>6.1406840576967809</v>
      </c>
      <c r="F18" s="26">
        <f>[3]Sheet1!G88</f>
        <v>2690.6283129688763</v>
      </c>
      <c r="G18" s="27">
        <f>[3]Sheet1!H88</f>
        <v>8.2664189667963743</v>
      </c>
      <c r="H18" s="26">
        <f>[3]Sheet1!I88</f>
        <v>1224.0891647118988</v>
      </c>
      <c r="I18" s="27">
        <f>[3]Sheet1!J88</f>
        <v>3.9231599140567806</v>
      </c>
      <c r="J18" s="26">
        <f>[3]Sheet1!M88</f>
        <v>0</v>
      </c>
      <c r="K18" s="27">
        <f>[3]Sheet1!N88</f>
        <v>0</v>
      </c>
      <c r="L18" s="26">
        <f>[3]Sheet1!Q88</f>
        <v>3000.575845527811</v>
      </c>
      <c r="M18" s="26">
        <f>[3]Sheet1!R88</f>
        <v>9.5769139130276866</v>
      </c>
      <c r="N18" s="27"/>
    </row>
    <row r="19" spans="1:14" x14ac:dyDescent="0.2">
      <c r="A19" s="48">
        <v>2</v>
      </c>
      <c r="B19" s="26">
        <f>[3]Sheet1!C89</f>
        <v>170450.5376691315</v>
      </c>
      <c r="C19" s="27">
        <f>[3]Sheet1!D89</f>
        <v>15.751802103556239</v>
      </c>
      <c r="D19" s="26">
        <f>[3]Sheet1!E89</f>
        <v>6638.9839234693627</v>
      </c>
      <c r="E19" s="27">
        <f>[3]Sheet1!F89</f>
        <v>10.414008921610856</v>
      </c>
      <c r="F19" s="26">
        <f>[3]Sheet1!G89</f>
        <v>3248.2220907995643</v>
      </c>
      <c r="G19" s="27">
        <f>[3]Sheet1!H89</f>
        <v>9.9795146621810957</v>
      </c>
      <c r="H19" s="26">
        <f>[3]Sheet1!I89</f>
        <v>3390.7618326697984</v>
      </c>
      <c r="I19" s="27">
        <f>[3]Sheet1!J89</f>
        <v>10.867264643400981</v>
      </c>
      <c r="J19" s="26">
        <f>[3]Sheet1!M89</f>
        <v>1129.8163794085442</v>
      </c>
      <c r="K19" s="27">
        <f>[3]Sheet1!N89</f>
        <v>7.2865866929744172</v>
      </c>
      <c r="L19" s="26">
        <f>[3]Sheet1!Q89</f>
        <v>1996.2556859374731</v>
      </c>
      <c r="M19" s="26">
        <f>[3]Sheet1!R89</f>
        <v>6.3714332970817811</v>
      </c>
      <c r="N19" s="27"/>
    </row>
    <row r="20" spans="1:14" x14ac:dyDescent="0.2">
      <c r="A20" s="48">
        <v>3</v>
      </c>
      <c r="B20" s="26">
        <f>[3]Sheet1!C90</f>
        <v>187119.79387503967</v>
      </c>
      <c r="C20" s="27">
        <f>[3]Sheet1!D90</f>
        <v>17.292253829667125</v>
      </c>
      <c r="D20" s="26">
        <f>[3]Sheet1!E90</f>
        <v>5664.1982455141679</v>
      </c>
      <c r="E20" s="27">
        <f>[3]Sheet1!F90</f>
        <v>8.8849456095281525</v>
      </c>
      <c r="F20" s="26">
        <f>[3]Sheet1!G90</f>
        <v>2642.5945479723368</v>
      </c>
      <c r="G20" s="27">
        <f>[3]Sheet1!H90</f>
        <v>8.1188448020185167</v>
      </c>
      <c r="H20" s="26">
        <f>[3]Sheet1!I90</f>
        <v>3021.603697541831</v>
      </c>
      <c r="I20" s="27">
        <f>[3]Sheet1!J90</f>
        <v>9.6841266503260552</v>
      </c>
      <c r="J20" s="26">
        <f>[3]Sheet1!M90</f>
        <v>423.68114227820405</v>
      </c>
      <c r="K20" s="27">
        <f>[3]Sheet1!N90</f>
        <v>2.732470009865406</v>
      </c>
      <c r="L20" s="26">
        <f>[3]Sheet1!Q90</f>
        <v>3483.5265387762802</v>
      </c>
      <c r="M20" s="26">
        <f>[3]Sheet1!R90</f>
        <v>11.118343775689281</v>
      </c>
      <c r="N20" s="27"/>
    </row>
    <row r="21" spans="1:14" x14ac:dyDescent="0.2">
      <c r="A21" s="48">
        <v>4</v>
      </c>
      <c r="B21" s="26">
        <f>[3]Sheet1!C91</f>
        <v>195644.52221266471</v>
      </c>
      <c r="C21" s="27">
        <f>[3]Sheet1!D91</f>
        <v>18.080047377268034</v>
      </c>
      <c r="D21" s="26">
        <f>[3]Sheet1!E91</f>
        <v>9349.7932114270079</v>
      </c>
      <c r="E21" s="27">
        <f>[3]Sheet1!F91</f>
        <v>14.666224687607773</v>
      </c>
      <c r="F21" s="26">
        <f>[3]Sheet1!G91</f>
        <v>5341.1048234521122</v>
      </c>
      <c r="G21" s="27">
        <f>[3]Sheet1!H91</f>
        <v>16.409479526926713</v>
      </c>
      <c r="H21" s="26">
        <f>[3]Sheet1!I91</f>
        <v>4008.6883879748957</v>
      </c>
      <c r="I21" s="27">
        <f>[3]Sheet1!J91</f>
        <v>12.847696103371229</v>
      </c>
      <c r="J21" s="26">
        <f>[3]Sheet1!M91</f>
        <v>2509.5200258914051</v>
      </c>
      <c r="K21" s="27">
        <f>[3]Sheet1!N91</f>
        <v>16.184785032047163</v>
      </c>
      <c r="L21" s="26">
        <f>[3]Sheet1!Q91</f>
        <v>3101.0286178843921</v>
      </c>
      <c r="M21" s="26">
        <f>[3]Sheet1!R91</f>
        <v>9.8975282226502195</v>
      </c>
      <c r="N21" s="27"/>
    </row>
    <row r="22" spans="1:14" x14ac:dyDescent="0.2">
      <c r="A22" s="48">
        <v>5</v>
      </c>
      <c r="B22" s="26">
        <f>[3]Sheet1!C92</f>
        <v>157557.31432174248</v>
      </c>
      <c r="C22" s="27">
        <f>[3]Sheet1!D92</f>
        <v>14.560303939794201</v>
      </c>
      <c r="D22" s="26">
        <f>[3]Sheet1!E92</f>
        <v>9368.6885194514762</v>
      </c>
      <c r="E22" s="27">
        <f>[3]Sheet1!F92</f>
        <v>14.695864148798179</v>
      </c>
      <c r="F22" s="26">
        <f>[3]Sheet1!G92</f>
        <v>5987.3434859438676</v>
      </c>
      <c r="G22" s="27">
        <f>[3]Sheet1!H92</f>
        <v>18.394918954197305</v>
      </c>
      <c r="H22" s="26">
        <f>[3]Sheet1!I92</f>
        <v>3381.34503350761</v>
      </c>
      <c r="I22" s="27">
        <f>[3]Sheet1!J92</f>
        <v>10.837084154873811</v>
      </c>
      <c r="J22" s="26">
        <f>[3]Sheet1!M92</f>
        <v>885.60398351265303</v>
      </c>
      <c r="K22" s="27">
        <f>[3]Sheet1!N92</f>
        <v>5.7115743045667084</v>
      </c>
      <c r="L22" s="26">
        <f>[3]Sheet1!Q92</f>
        <v>4557.706812732964</v>
      </c>
      <c r="M22" s="26">
        <f>[3]Sheet1!R92</f>
        <v>14.546796359578584</v>
      </c>
      <c r="N22" s="27"/>
    </row>
    <row r="23" spans="1:14" x14ac:dyDescent="0.2">
      <c r="A23" s="48">
        <v>6</v>
      </c>
      <c r="B23" s="26">
        <f>[3]Sheet1!C93</f>
        <v>160975.41705457418</v>
      </c>
      <c r="C23" s="27">
        <f>[3]Sheet1!D93</f>
        <v>14.876180196645342</v>
      </c>
      <c r="D23" s="26">
        <f>[3]Sheet1!E93</f>
        <v>28814.129817932979</v>
      </c>
      <c r="E23" s="27">
        <f>[3]Sheet1!F93</f>
        <v>45.198272574758434</v>
      </c>
      <c r="F23" s="26">
        <f>[3]Sheet1!G93</f>
        <v>12639.005164847851</v>
      </c>
      <c r="G23" s="27">
        <f>[3]Sheet1!H93</f>
        <v>38.830823087880049</v>
      </c>
      <c r="H23" s="26">
        <f>[3]Sheet1!I93</f>
        <v>16175.124653085142</v>
      </c>
      <c r="I23" s="27">
        <f>[3]Sheet1!J93</f>
        <v>51.840668533971204</v>
      </c>
      <c r="J23" s="26">
        <f>[3]Sheet1!M93</f>
        <v>10556.805454330097</v>
      </c>
      <c r="K23" s="27">
        <f>[3]Sheet1!N93</f>
        <v>68.084583960546269</v>
      </c>
      <c r="L23" s="26">
        <f>[3]Sheet1!Q93</f>
        <v>15192.250528934059</v>
      </c>
      <c r="M23" s="26">
        <f>[3]Sheet1!R93</f>
        <v>48.488984431972519</v>
      </c>
      <c r="N23" s="27"/>
    </row>
    <row r="24" spans="1:14" x14ac:dyDescent="0.2">
      <c r="A24" s="50"/>
      <c r="N24" s="27"/>
    </row>
    <row r="25" spans="1:14" x14ac:dyDescent="0.2">
      <c r="A25" s="47" t="s">
        <v>42</v>
      </c>
      <c r="N25" s="27"/>
    </row>
    <row r="26" spans="1:14" x14ac:dyDescent="0.2">
      <c r="A26" s="63" t="s">
        <v>61</v>
      </c>
      <c r="B26" s="26">
        <f>[3]Sheet1!C94</f>
        <v>278301.32706712687</v>
      </c>
      <c r="C26" s="27">
        <f>[3]Sheet1!D94</f>
        <v>25.738744879972618</v>
      </c>
      <c r="D26" s="26">
        <f>[3]Sheet1!E94</f>
        <v>23351.094873502469</v>
      </c>
      <c r="E26" s="27">
        <f>[3]Sheet1!F94</f>
        <v>36.628874711140647</v>
      </c>
      <c r="F26" s="26">
        <f>[3]Sheet1!G94</f>
        <v>11681.432022170138</v>
      </c>
      <c r="G26" s="27">
        <f>[3]Sheet1!H94</f>
        <v>35.88887055189727</v>
      </c>
      <c r="H26" s="26">
        <f>[3]Sheet1!I94</f>
        <v>11669.66285133233</v>
      </c>
      <c r="I26" s="27">
        <f>[3]Sheet1!J94</f>
        <v>37.400832250385754</v>
      </c>
      <c r="J26" s="26">
        <f>[3]Sheet1!M94</f>
        <v>5215.0511211577796</v>
      </c>
      <c r="K26" s="27">
        <f>[3]Sheet1!N94</f>
        <v>33.633714995796439</v>
      </c>
      <c r="L26" s="26">
        <f>[3]Sheet1!Q94</f>
        <v>11945.033691635355</v>
      </c>
      <c r="M26" s="26">
        <f>[3]Sheet1!R94</f>
        <v>38.124868439339309</v>
      </c>
      <c r="N26" s="27"/>
    </row>
    <row r="27" spans="1:14" x14ac:dyDescent="0.2">
      <c r="A27" s="63" t="s">
        <v>62</v>
      </c>
      <c r="B27" s="26">
        <f>[3]Sheet1!C95</f>
        <v>251106.12685232429</v>
      </c>
      <c r="C27" s="27">
        <f>[3]Sheet1!D95</f>
        <v>23.223592229910892</v>
      </c>
      <c r="D27" s="26">
        <f>[3]Sheet1!E95</f>
        <v>19149.237968448593</v>
      </c>
      <c r="E27" s="27">
        <f>[3]Sheet1!F95</f>
        <v>30.037779477143399</v>
      </c>
      <c r="F27" s="26">
        <f>[3]Sheet1!G95</f>
        <v>10626.865645470434</v>
      </c>
      <c r="G27" s="27">
        <f>[3]Sheet1!H95</f>
        <v>32.648925645319984</v>
      </c>
      <c r="H27" s="26">
        <f>[3]Sheet1!I95</f>
        <v>8522.3723229781535</v>
      </c>
      <c r="I27" s="27">
        <f>[3]Sheet1!J95</f>
        <v>27.313884015993246</v>
      </c>
      <c r="J27" s="26">
        <f>[3]Sheet1!M95</f>
        <v>5199.4830748127379</v>
      </c>
      <c r="K27" s="27">
        <f>[3]Sheet1!N95</f>
        <v>33.53331114132871</v>
      </c>
      <c r="L27" s="26">
        <f>[3]Sheet1!Q95</f>
        <v>10328.887051859976</v>
      </c>
      <c r="M27" s="26">
        <f>[3]Sheet1!R95</f>
        <v>32.966626142939297</v>
      </c>
      <c r="N27" s="27"/>
    </row>
    <row r="28" spans="1:14" x14ac:dyDescent="0.2">
      <c r="A28" s="63" t="s">
        <v>63</v>
      </c>
      <c r="B28" s="26">
        <f>[3]Sheet1!C96</f>
        <v>241100.9361955616</v>
      </c>
      <c r="C28" s="27">
        <f>[3]Sheet1!D96</f>
        <v>22.29826049504717</v>
      </c>
      <c r="D28" s="26">
        <f>[3]Sheet1!E96</f>
        <v>8576.1947292458699</v>
      </c>
      <c r="E28" s="27">
        <f>[3]Sheet1!F96</f>
        <v>13.452746603002169</v>
      </c>
      <c r="F28" s="26">
        <f>[3]Sheet1!G96</f>
        <v>3056.2066051343049</v>
      </c>
      <c r="G28" s="27">
        <f>[3]Sheet1!H96</f>
        <v>9.3895853713269144</v>
      </c>
      <c r="H28" s="26">
        <f>[3]Sheet1!I96</f>
        <v>5519.9881241115645</v>
      </c>
      <c r="I28" s="27">
        <f>[3]Sheet1!J96</f>
        <v>17.69135513888882</v>
      </c>
      <c r="J28" s="26">
        <f>[3]Sheet1!M96</f>
        <v>1337.8227744311682</v>
      </c>
      <c r="K28" s="27">
        <f>[3]Sheet1!N96</f>
        <v>8.6280937357550087</v>
      </c>
      <c r="L28" s="26">
        <f>[3]Sheet1!Q96</f>
        <v>4186.0229845428485</v>
      </c>
      <c r="M28" s="26">
        <f>[3]Sheet1!R96</f>
        <v>13.360496059672261</v>
      </c>
      <c r="N28" s="27"/>
    </row>
    <row r="29" spans="1:14" x14ac:dyDescent="0.2">
      <c r="A29" s="63" t="s">
        <v>64</v>
      </c>
      <c r="B29" s="26">
        <f>[3]Sheet1!C97</f>
        <v>168185.9423551806</v>
      </c>
      <c r="C29" s="27">
        <f>[3]Sheet1!D97</f>
        <v>15.554705068415418</v>
      </c>
      <c r="D29" s="26">
        <f>[3]Sheet1!E97</f>
        <v>7343.7188705637836</v>
      </c>
      <c r="E29" s="27">
        <f>[3]Sheet1!F97</f>
        <v>11.519466640896464</v>
      </c>
      <c r="F29" s="26">
        <f>[3]Sheet1!G97</f>
        <v>3622.9894168401788</v>
      </c>
      <c r="G29" s="27">
        <f>[3]Sheet1!H97</f>
        <v>11.130912540953634</v>
      </c>
      <c r="H29" s="26">
        <f>[3]Sheet1!I97</f>
        <v>3720.7294537236057</v>
      </c>
      <c r="I29" s="27">
        <f>[3]Sheet1!J97</f>
        <v>11.924798507087825</v>
      </c>
      <c r="J29" s="26">
        <f>[3]Sheet1!M97</f>
        <v>1624.1110453997821</v>
      </c>
      <c r="K29" s="27">
        <f>[3]Sheet1!N97</f>
        <v>10.474468371150722</v>
      </c>
      <c r="L29" s="26">
        <f>[3]Sheet1!Q97</f>
        <v>3015.2733927264762</v>
      </c>
      <c r="M29" s="26">
        <f>[3]Sheet1!R97</f>
        <v>9.6238239567994732</v>
      </c>
      <c r="N29" s="27"/>
    </row>
    <row r="30" spans="1:14" x14ac:dyDescent="0.2">
      <c r="A30" s="63" t="s">
        <v>65</v>
      </c>
      <c r="B30" s="26">
        <f>[3]Sheet1!C98</f>
        <v>91351.813593072569</v>
      </c>
      <c r="C30" s="27">
        <f>[3]Sheet1!D98</f>
        <v>8.4486877916603529</v>
      </c>
      <c r="D30" s="26">
        <f>[3]Sheet1!E98</f>
        <v>1422.8237324890965</v>
      </c>
      <c r="E30" s="27">
        <f>[3]Sheet1!F98</f>
        <v>2.231862467935902</v>
      </c>
      <c r="F30" s="26">
        <f>[3]Sheet1!G98</f>
        <v>1422.8237324890965</v>
      </c>
      <c r="G30" s="27">
        <f>[3]Sheet1!H98</f>
        <v>4.371342199873717</v>
      </c>
      <c r="H30" s="26">
        <f>[3]Sheet1!I98</f>
        <v>0</v>
      </c>
      <c r="I30" s="27">
        <f>[3]Sheet1!J98</f>
        <v>0</v>
      </c>
      <c r="J30" s="26">
        <f>[3]Sheet1!M98</f>
        <v>1422.8237324890965</v>
      </c>
      <c r="K30" s="27">
        <f>[3]Sheet1!N98</f>
        <v>9.1762950728600821</v>
      </c>
      <c r="L30" s="26">
        <f>[3]Sheet1!Q98</f>
        <v>0</v>
      </c>
      <c r="M30" s="26">
        <f>[3]Sheet1!R98</f>
        <v>0</v>
      </c>
      <c r="N30" s="27"/>
    </row>
    <row r="31" spans="1:14" x14ac:dyDescent="0.2">
      <c r="A31" s="48" t="s">
        <v>43</v>
      </c>
      <c r="B31" s="26">
        <f>[3]Sheet1!C99</f>
        <v>51208.314342340862</v>
      </c>
      <c r="C31" s="27">
        <f>[3]Sheet1!D99</f>
        <v>4.7360095349924105</v>
      </c>
      <c r="D31" s="26">
        <f>[3]Sheet1!E99</f>
        <v>3907.4410212259822</v>
      </c>
      <c r="E31" s="27">
        <f>[3]Sheet1!F99</f>
        <v>6.1292700998816327</v>
      </c>
      <c r="F31" s="26">
        <f>[3]Sheet1!G99</f>
        <v>2138.5810038804584</v>
      </c>
      <c r="G31" s="27">
        <f>[3]Sheet1!H99</f>
        <v>6.5703636906285476</v>
      </c>
      <c r="H31" s="26">
        <f>[3]Sheet1!I99</f>
        <v>1768.8600173455238</v>
      </c>
      <c r="I31" s="27">
        <f>[3]Sheet1!J99</f>
        <v>5.6691300876444108</v>
      </c>
      <c r="J31" s="26">
        <f>[3]Sheet1!M99</f>
        <v>706.1352371303401</v>
      </c>
      <c r="K31" s="27">
        <f>[3]Sheet1!N99</f>
        <v>4.5541166831090099</v>
      </c>
      <c r="L31" s="26">
        <f>[3]Sheet1!Q99</f>
        <v>1856.1269090283226</v>
      </c>
      <c r="M31" s="26">
        <f>[3]Sheet1!R99</f>
        <v>5.9241854012497281</v>
      </c>
      <c r="N31" s="27"/>
    </row>
    <row r="32" spans="1:14" x14ac:dyDescent="0.2">
      <c r="A32" s="50"/>
      <c r="B32" s="26"/>
      <c r="C32" s="27"/>
      <c r="D32" s="26"/>
      <c r="E32" s="27"/>
      <c r="F32" s="26"/>
      <c r="G32" s="27"/>
      <c r="H32" s="26"/>
      <c r="I32" s="27"/>
      <c r="J32" s="26"/>
      <c r="K32" s="27"/>
      <c r="L32" s="26"/>
      <c r="M32" s="26"/>
      <c r="N32" s="27"/>
    </row>
    <row r="33" spans="1:14" x14ac:dyDescent="0.2">
      <c r="A33" s="47" t="s">
        <v>44</v>
      </c>
      <c r="N33" s="27"/>
    </row>
    <row r="34" spans="1:14" x14ac:dyDescent="0.2">
      <c r="A34" s="48" t="s">
        <v>45</v>
      </c>
      <c r="B34" s="26">
        <f>[3]Sheet1!C101</f>
        <v>130994.52964155923</v>
      </c>
      <c r="C34" s="27">
        <f>[3]Sheet1!D101</f>
        <v>12.105564087850651</v>
      </c>
      <c r="D34" s="26">
        <f>[3]Sheet1!E101</f>
        <v>13006.668169671142</v>
      </c>
      <c r="E34" s="27">
        <f>[3]Sheet1!F101</f>
        <v>20.402453134515756</v>
      </c>
      <c r="F34" s="26">
        <f>[3]Sheet1!G101</f>
        <v>8585.5432088845937</v>
      </c>
      <c r="G34" s="27">
        <f>[3]Sheet1!H101</f>
        <v>26.377369508857303</v>
      </c>
      <c r="H34" s="26">
        <f>[3]Sheet1!I101</f>
        <v>4421.1249607865457</v>
      </c>
      <c r="I34" s="27">
        <f>[3]Sheet1!J101</f>
        <v>14.169539867854228</v>
      </c>
      <c r="J34" s="26">
        <f>[3]Sheet1!M101</f>
        <v>5113.1538111270702</v>
      </c>
      <c r="K34" s="27">
        <f>[3]Sheet1!N101</f>
        <v>32.976543089943611</v>
      </c>
      <c r="L34" s="26">
        <f>[3]Sheet1!Q101</f>
        <v>5059.5816113035789</v>
      </c>
      <c r="M34" s="26">
        <f>[3]Sheet1!R101</f>
        <v>16.148626137750192</v>
      </c>
      <c r="N34" s="27"/>
    </row>
    <row r="35" spans="1:14" x14ac:dyDescent="0.2">
      <c r="A35" s="48" t="s">
        <v>46</v>
      </c>
      <c r="B35" s="26">
        <f>[3]Sheet1!C102</f>
        <v>644850.04281938064</v>
      </c>
      <c r="C35" s="27">
        <f>[3]Sheet1!D102</f>
        <v>59.592362686927324</v>
      </c>
      <c r="D35" s="26">
        <f>[3]Sheet1!E102</f>
        <v>42822.230276026799</v>
      </c>
      <c r="E35" s="27">
        <f>[3]Sheet1!F102</f>
        <v>67.171587290841799</v>
      </c>
      <c r="F35" s="26">
        <f>[3]Sheet1!G102</f>
        <v>20242.044979555139</v>
      </c>
      <c r="G35" s="27">
        <f>[3]Sheet1!H102</f>
        <v>62.189646834239454</v>
      </c>
      <c r="H35" s="26">
        <f>[3]Sheet1!I102</f>
        <v>22580.185296471733</v>
      </c>
      <c r="I35" s="27">
        <f>[3]Sheet1!J102</f>
        <v>72.368647939091687</v>
      </c>
      <c r="J35" s="26">
        <f>[3]Sheet1!M102</f>
        <v>8991.505228382588</v>
      </c>
      <c r="K35" s="27">
        <f>[3]Sheet1!N102</f>
        <v>57.989407430294669</v>
      </c>
      <c r="L35" s="26">
        <f>[3]Sheet1!Q102</f>
        <v>24183.616205599676</v>
      </c>
      <c r="M35" s="26">
        <f>[3]Sheet1!R102</f>
        <v>77.18665430568025</v>
      </c>
      <c r="N35" s="27"/>
    </row>
    <row r="36" spans="1:14" x14ac:dyDescent="0.2">
      <c r="A36" s="48" t="s">
        <v>47</v>
      </c>
      <c r="B36" s="26">
        <f>[3]Sheet1!C103</f>
        <v>226789.7725957181</v>
      </c>
      <c r="C36" s="27">
        <f>[3]Sheet1!D103</f>
        <v>20.958265464510902</v>
      </c>
      <c r="D36" s="26">
        <f>[3]Sheet1!E103</f>
        <v>6580.947226960152</v>
      </c>
      <c r="E36" s="27">
        <f>[3]Sheet1!F103</f>
        <v>10.322971696307274</v>
      </c>
      <c r="F36" s="26">
        <f>[3]Sheet1!G103</f>
        <v>3368.2426189797152</v>
      </c>
      <c r="G36" s="27">
        <f>[3]Sheet1!H103</f>
        <v>10.348253802318434</v>
      </c>
      <c r="H36" s="26">
        <f>[3]Sheet1!I103</f>
        <v>3212.7046079804363</v>
      </c>
      <c r="I36" s="27">
        <f>[3]Sheet1!J103</f>
        <v>10.296597908944658</v>
      </c>
      <c r="J36" s="26">
        <f>[3]Sheet1!M103</f>
        <v>1400.7679459112462</v>
      </c>
      <c r="K36" s="27">
        <f>[3]Sheet1!N103</f>
        <v>9.0340494797616895</v>
      </c>
      <c r="L36" s="26">
        <f>[3]Sheet1!Q103</f>
        <v>1735.0785943245448</v>
      </c>
      <c r="M36" s="26">
        <f>[3]Sheet1!R103</f>
        <v>5.5378364639405824</v>
      </c>
      <c r="N36" s="27"/>
    </row>
    <row r="37" spans="1:14" x14ac:dyDescent="0.2">
      <c r="A37" s="48" t="s">
        <v>48</v>
      </c>
      <c r="B37" s="26">
        <f>[3]Sheet1!C104</f>
        <v>67567.461871997337</v>
      </c>
      <c r="C37" s="27">
        <f>[3]Sheet1!D104</f>
        <v>6.2440946364936547</v>
      </c>
      <c r="D37" s="26">
        <f>[3]Sheet1!E104</f>
        <v>987.5979042524616</v>
      </c>
      <c r="E37" s="27">
        <f>[3]Sheet1!F104</f>
        <v>1.5491607608043008</v>
      </c>
      <c r="F37" s="26">
        <f>[3]Sheet1!G104</f>
        <v>0</v>
      </c>
      <c r="G37" s="27">
        <f>[3]Sheet1!H104</f>
        <v>0</v>
      </c>
      <c r="H37" s="26">
        <f>[3]Sheet1!I104</f>
        <v>987.5979042524616</v>
      </c>
      <c r="I37" s="27">
        <f>[3]Sheet1!J104</f>
        <v>3.1652142841094797</v>
      </c>
      <c r="J37" s="26">
        <f>[3]Sheet1!M104</f>
        <v>0</v>
      </c>
      <c r="K37" s="27">
        <f>[3]Sheet1!N104</f>
        <v>0</v>
      </c>
      <c r="L37" s="26">
        <f>[3]Sheet1!Q104</f>
        <v>0</v>
      </c>
      <c r="M37" s="26">
        <f>[3]Sheet1!R104</f>
        <v>0</v>
      </c>
      <c r="N37" s="27"/>
    </row>
    <row r="38" spans="1:14" x14ac:dyDescent="0.2">
      <c r="A38" s="48" t="s">
        <v>49</v>
      </c>
      <c r="B38" s="26">
        <f>[3]Sheet1!C105</f>
        <v>11900.015761510595</v>
      </c>
      <c r="C38" s="27">
        <f>[3]Sheet1!D105</f>
        <v>1.0997131242165714</v>
      </c>
      <c r="D38" s="26">
        <f>[3]Sheet1!E105</f>
        <v>353.06761856517005</v>
      </c>
      <c r="E38" s="27">
        <f>[3]Sheet1!F105</f>
        <v>0.5538271175309839</v>
      </c>
      <c r="F38" s="26">
        <f>[3]Sheet1!G105</f>
        <v>353.06761856517005</v>
      </c>
      <c r="G38" s="27">
        <f>[3]Sheet1!H105</f>
        <v>1.0847298545849018</v>
      </c>
      <c r="H38" s="26">
        <f>[3]Sheet1!I105</f>
        <v>0</v>
      </c>
      <c r="I38" s="27">
        <f>[3]Sheet1!J105</f>
        <v>0</v>
      </c>
      <c r="J38" s="26">
        <f>[3]Sheet1!M105</f>
        <v>0</v>
      </c>
      <c r="K38" s="27">
        <f>[3]Sheet1!N105</f>
        <v>0</v>
      </c>
      <c r="L38" s="26">
        <f>[3]Sheet1!Q105</f>
        <v>353.06761856517005</v>
      </c>
      <c r="M38" s="26">
        <f>[3]Sheet1!R105</f>
        <v>1.1268830926290243</v>
      </c>
      <c r="N38" s="27"/>
    </row>
    <row r="39" spans="1:14" x14ac:dyDescent="0.2">
      <c r="A39" s="12"/>
      <c r="B39" s="28"/>
      <c r="C39" s="28"/>
      <c r="D39" s="28"/>
      <c r="E39" s="28"/>
      <c r="F39" s="28"/>
      <c r="G39" s="28"/>
      <c r="H39" s="29"/>
      <c r="I39" s="29"/>
      <c r="J39" s="29"/>
      <c r="K39" s="29"/>
      <c r="L39" s="29"/>
      <c r="M39" s="29"/>
    </row>
    <row r="40" spans="1:14" x14ac:dyDescent="0.2">
      <c r="A40" s="30" t="str">
        <f>Cuadro01!A42</f>
        <v>Fuente: Instituto Nacional de Estadística (INE).  LXXIV Encuesta Permanente de Hogares de Propósitos Múltiples, Junio 2022.</v>
      </c>
    </row>
    <row r="41" spans="1:14" x14ac:dyDescent="0.2">
      <c r="A41" s="30" t="s">
        <v>50</v>
      </c>
    </row>
    <row r="42" spans="1:14" x14ac:dyDescent="0.2">
      <c r="A42" s="30"/>
    </row>
  </sheetData>
  <mergeCells count="11">
    <mergeCell ref="H5:I5"/>
    <mergeCell ref="J5:K5"/>
    <mergeCell ref="L5:M5"/>
    <mergeCell ref="A1:M1"/>
    <mergeCell ref="A3:A6"/>
    <mergeCell ref="B3:C5"/>
    <mergeCell ref="D3:M3"/>
    <mergeCell ref="D4:I4"/>
    <mergeCell ref="J4:M4"/>
    <mergeCell ref="D5:E5"/>
    <mergeCell ref="F5:G5"/>
  </mergeCells>
  <printOptions horizontalCentered="1" verticalCentered="1"/>
  <pageMargins left="0" right="0" top="0" bottom="0" header="0" footer="0"/>
  <pageSetup paperSize="119" firstPageNumber="15" orientation="landscape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41"/>
  <sheetViews>
    <sheetView workbookViewId="0">
      <selection activeCell="B11" sqref="B11"/>
    </sheetView>
  </sheetViews>
  <sheetFormatPr baseColWidth="10" defaultColWidth="11.42578125" defaultRowHeight="11.25" x14ac:dyDescent="0.2"/>
  <cols>
    <col min="1" max="1" width="23.28515625" style="15" customWidth="1"/>
    <col min="2" max="7" width="8.7109375" style="15" customWidth="1"/>
    <col min="8" max="8" width="0.5703125" style="15" customWidth="1"/>
    <col min="9" max="12" width="8.7109375" style="15" customWidth="1"/>
    <col min="13" max="16384" width="11.42578125" style="15"/>
  </cols>
  <sheetData>
    <row r="1" spans="1:13" ht="22.5" customHeight="1" x14ac:dyDescent="0.2">
      <c r="A1" s="73" t="s">
        <v>90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3" x14ac:dyDescent="0.2">
      <c r="A2" s="2"/>
      <c r="B2" s="2"/>
      <c r="C2" s="2"/>
      <c r="D2" s="2"/>
      <c r="E2" s="2"/>
      <c r="F2" s="2"/>
      <c r="G2" s="2"/>
      <c r="H2" s="2"/>
    </row>
    <row r="3" spans="1:13" ht="12.75" customHeight="1" x14ac:dyDescent="0.2">
      <c r="A3" s="66" t="s">
        <v>32</v>
      </c>
      <c r="B3" s="66" t="s">
        <v>1</v>
      </c>
      <c r="C3" s="66"/>
      <c r="D3" s="66"/>
      <c r="E3" s="66"/>
      <c r="F3" s="66"/>
      <c r="G3" s="66"/>
      <c r="H3" s="31"/>
      <c r="I3" s="69" t="s">
        <v>51</v>
      </c>
      <c r="J3" s="69"/>
      <c r="K3" s="69"/>
      <c r="L3" s="69"/>
    </row>
    <row r="4" spans="1:13" ht="11.25" customHeight="1" x14ac:dyDescent="0.2">
      <c r="A4" s="66"/>
      <c r="B4" s="66" t="s">
        <v>52</v>
      </c>
      <c r="C4" s="66"/>
      <c r="D4" s="66" t="s">
        <v>53</v>
      </c>
      <c r="E4" s="66"/>
      <c r="F4" s="66" t="s">
        <v>51</v>
      </c>
      <c r="G4" s="66"/>
      <c r="H4" s="6"/>
      <c r="I4" s="66" t="s">
        <v>54</v>
      </c>
      <c r="J4" s="66"/>
      <c r="K4" s="71" t="s">
        <v>55</v>
      </c>
      <c r="L4" s="71"/>
    </row>
    <row r="5" spans="1:13" x14ac:dyDescent="0.2">
      <c r="A5" s="66"/>
      <c r="B5" s="5" t="s">
        <v>38</v>
      </c>
      <c r="C5" s="5" t="s">
        <v>39</v>
      </c>
      <c r="D5" s="5" t="s">
        <v>38</v>
      </c>
      <c r="E5" s="5" t="s">
        <v>56</v>
      </c>
      <c r="F5" s="5" t="s">
        <v>38</v>
      </c>
      <c r="G5" s="5" t="s">
        <v>56</v>
      </c>
      <c r="H5" s="23"/>
      <c r="I5" s="5" t="s">
        <v>38</v>
      </c>
      <c r="J5" s="5" t="s">
        <v>56</v>
      </c>
      <c r="K5" s="5" t="s">
        <v>38</v>
      </c>
      <c r="L5" s="5" t="s">
        <v>56</v>
      </c>
    </row>
    <row r="6" spans="1:13" x14ac:dyDescent="0.2">
      <c r="A6" s="6"/>
      <c r="B6" s="3"/>
      <c r="C6" s="3"/>
      <c r="D6" s="3"/>
      <c r="E6" s="3"/>
      <c r="F6" s="3"/>
      <c r="G6" s="3"/>
      <c r="H6" s="3"/>
    </row>
    <row r="7" spans="1:13" x14ac:dyDescent="0.2">
      <c r="A7" s="3" t="s">
        <v>59</v>
      </c>
      <c r="B7" s="32">
        <f>SUM(B10,B14)</f>
        <v>1082101.8226901651</v>
      </c>
      <c r="C7" s="32">
        <f t="shared" ref="C7:K7" si="0">SUM(C10,C14)</f>
        <v>100</v>
      </c>
      <c r="D7" s="32">
        <f t="shared" si="0"/>
        <v>17939.223441752976</v>
      </c>
      <c r="E7" s="33">
        <f>D7/$B7*100</f>
        <v>1.6578128846650559</v>
      </c>
      <c r="F7" s="32">
        <f t="shared" si="0"/>
        <v>1064162.5992484116</v>
      </c>
      <c r="G7" s="33">
        <f>F7/$B7*100</f>
        <v>98.342187115334895</v>
      </c>
      <c r="H7" s="32">
        <f t="shared" si="0"/>
        <v>0</v>
      </c>
      <c r="I7" s="32">
        <f t="shared" si="0"/>
        <v>964000.18094315298</v>
      </c>
      <c r="J7" s="33">
        <f>+I7/F7*100</f>
        <v>90.587677261350791</v>
      </c>
      <c r="K7" s="32">
        <f t="shared" si="0"/>
        <v>100162.41830525867</v>
      </c>
      <c r="L7" s="33">
        <f>+K7/F7*100</f>
        <v>9.4123227386492072</v>
      </c>
      <c r="M7" s="57"/>
    </row>
    <row r="8" spans="1:13" x14ac:dyDescent="0.2">
      <c r="A8" s="3"/>
      <c r="B8" s="32"/>
      <c r="C8" s="33"/>
      <c r="D8" s="32"/>
      <c r="E8" s="33"/>
      <c r="F8" s="32"/>
      <c r="G8" s="33"/>
      <c r="I8" s="32"/>
      <c r="J8" s="33"/>
      <c r="K8" s="32"/>
      <c r="L8" s="33"/>
    </row>
    <row r="9" spans="1:13" x14ac:dyDescent="0.2">
      <c r="A9" s="3" t="s">
        <v>28</v>
      </c>
      <c r="B9" s="60"/>
      <c r="C9" s="61"/>
      <c r="D9" s="60"/>
      <c r="E9" s="61"/>
      <c r="F9" s="60"/>
      <c r="G9" s="61"/>
      <c r="H9" s="62"/>
      <c r="I9" s="60"/>
      <c r="J9" s="61"/>
      <c r="K9" s="60"/>
      <c r="L9" s="61"/>
    </row>
    <row r="10" spans="1:13" x14ac:dyDescent="0.2">
      <c r="A10" s="10" t="s">
        <v>40</v>
      </c>
      <c r="B10" s="22">
        <f>+B11+B12+B13</f>
        <v>559760.97822705074</v>
      </c>
      <c r="C10" s="35">
        <f t="shared" ref="C10:E11" si="1">B10/B$7*100</f>
        <v>51.729048643079992</v>
      </c>
      <c r="D10" s="22">
        <f t="shared" ref="D10:K10" si="2">+D11+D12+D13</f>
        <v>8265.1706930673136</v>
      </c>
      <c r="E10" s="35">
        <f t="shared" si="1"/>
        <v>46.073179922774081</v>
      </c>
      <c r="F10" s="34">
        <f t="shared" ref="F10:F11" si="3">+I10+K10</f>
        <v>551495.80753398244</v>
      </c>
      <c r="G10" s="35">
        <f>+F10/B10*100</f>
        <v>98.523446432574332</v>
      </c>
      <c r="H10" s="22">
        <f t="shared" si="2"/>
        <v>0</v>
      </c>
      <c r="I10" s="22">
        <f t="shared" si="2"/>
        <v>505463.69897788658</v>
      </c>
      <c r="J10" s="35">
        <f>+I10/F10*100</f>
        <v>91.653226021439977</v>
      </c>
      <c r="K10" s="22">
        <f t="shared" si="2"/>
        <v>46032.108556095853</v>
      </c>
      <c r="L10" s="35">
        <f>+K10/F10*100</f>
        <v>8.3467739785600124</v>
      </c>
      <c r="M10" s="35"/>
    </row>
    <row r="11" spans="1:13" x14ac:dyDescent="0.2">
      <c r="A11" s="54" t="s">
        <v>31</v>
      </c>
      <c r="B11" s="34">
        <f>[3]Sheet1!C112</f>
        <v>113604.34734627914</v>
      </c>
      <c r="C11" s="35">
        <f t="shared" si="1"/>
        <v>10.498489602748514</v>
      </c>
      <c r="D11" s="34">
        <f>[3]Sheet1!I112</f>
        <v>1161.8475543849399</v>
      </c>
      <c r="E11" s="35">
        <f>[4]Sheet!J123</f>
        <v>2.3342214175308555</v>
      </c>
      <c r="F11" s="34">
        <f t="shared" si="3"/>
        <v>112442.49979189421</v>
      </c>
      <c r="G11" s="35">
        <f t="shared" ref="G11" si="4">F11/$B11*100</f>
        <v>98.977286009272618</v>
      </c>
      <c r="I11" s="34">
        <f>[3]Sheet1!E112</f>
        <v>106029.10129168934</v>
      </c>
      <c r="J11" s="35">
        <f>[4]Sheet!F123</f>
        <v>85.54932706178549</v>
      </c>
      <c r="K11" s="34">
        <f>[3]Sheet1!G112</f>
        <v>6413.3985002048685</v>
      </c>
      <c r="L11" s="35">
        <f>[4]Sheet!H123</f>
        <v>12.116451520683775</v>
      </c>
    </row>
    <row r="12" spans="1:13" x14ac:dyDescent="0.2">
      <c r="A12" s="54" t="s">
        <v>25</v>
      </c>
      <c r="B12" s="34">
        <f>[3]Sheet1!C113</f>
        <v>62630.725541312117</v>
      </c>
      <c r="C12" s="35">
        <f t="shared" ref="C12:C14" si="5">B12/B$7*100</f>
        <v>5.7878772799410561</v>
      </c>
      <c r="D12" s="34">
        <f>[3]Sheet1!I113</f>
        <v>1164.8358121266945</v>
      </c>
      <c r="E12" s="35">
        <f>[4]Sheet!J124</f>
        <v>2.8034153912690085</v>
      </c>
      <c r="F12" s="34">
        <f t="shared" ref="F12:F14" si="6">+I12+K12</f>
        <v>61465.889729185415</v>
      </c>
      <c r="G12" s="35">
        <f t="shared" ref="G12:G14" si="7">F12/$B12*100</f>
        <v>98.140152773165056</v>
      </c>
      <c r="I12" s="34">
        <f>[3]Sheet1!E113</f>
        <v>57742.575258280449</v>
      </c>
      <c r="J12" s="35">
        <f>[4]Sheet!F124</f>
        <v>86.1968717383712</v>
      </c>
      <c r="K12" s="34">
        <f>[3]Sheet1!G113</f>
        <v>3723.3144709049698</v>
      </c>
      <c r="L12" s="35">
        <f>[4]Sheet!H124</f>
        <v>10.99971287035987</v>
      </c>
    </row>
    <row r="13" spans="1:13" x14ac:dyDescent="0.2">
      <c r="A13" s="54" t="s">
        <v>26</v>
      </c>
      <c r="B13" s="34">
        <f>[3]Sheet1!C114</f>
        <v>383525.90533945942</v>
      </c>
      <c r="C13" s="35">
        <f t="shared" si="5"/>
        <v>35.442681760390421</v>
      </c>
      <c r="D13" s="34">
        <f>[3]Sheet1!I114</f>
        <v>5938.4873265556798</v>
      </c>
      <c r="E13" s="35">
        <f>[4]Sheet!J125</f>
        <v>1.0324610478031964</v>
      </c>
      <c r="F13" s="34">
        <f t="shared" si="6"/>
        <v>377587.41801290284</v>
      </c>
      <c r="G13" s="35">
        <f t="shared" si="7"/>
        <v>98.451607246373513</v>
      </c>
      <c r="I13" s="34">
        <f>[3]Sheet1!E114</f>
        <v>341692.02242791682</v>
      </c>
      <c r="J13" s="35">
        <f>[4]Sheet!F125</f>
        <v>89.315635081998437</v>
      </c>
      <c r="K13" s="34">
        <f>[3]Sheet1!G114</f>
        <v>35895.395584986014</v>
      </c>
      <c r="L13" s="35">
        <f>[4]Sheet!H125</f>
        <v>9.6519038701984297</v>
      </c>
    </row>
    <row r="14" spans="1:13" x14ac:dyDescent="0.2">
      <c r="A14" s="10" t="s">
        <v>27</v>
      </c>
      <c r="B14" s="34">
        <f>[3]Sheet1!C115</f>
        <v>522340.84446311434</v>
      </c>
      <c r="C14" s="35">
        <f t="shared" si="5"/>
        <v>48.270951356920001</v>
      </c>
      <c r="D14" s="34">
        <f>[3]Sheet1!I115</f>
        <v>9674.0527486856608</v>
      </c>
      <c r="E14" s="35">
        <f>[4]Sheet!J126</f>
        <v>1.0000025358511517</v>
      </c>
      <c r="F14" s="34">
        <f t="shared" si="6"/>
        <v>512666.79171442922</v>
      </c>
      <c r="G14" s="35">
        <f t="shared" si="7"/>
        <v>98.14794250703703</v>
      </c>
      <c r="I14" s="34">
        <f>[3]Sheet1!E115</f>
        <v>458536.4819652664</v>
      </c>
      <c r="J14" s="35">
        <f>[4]Sheet!F126</f>
        <v>95.254912084393069</v>
      </c>
      <c r="K14" s="34">
        <f>[3]Sheet1!G115</f>
        <v>54130.309749162829</v>
      </c>
      <c r="L14" s="35">
        <f>[4]Sheet!H126</f>
        <v>3.7450853797557797</v>
      </c>
    </row>
    <row r="15" spans="1:13" x14ac:dyDescent="0.2">
      <c r="A15" s="9"/>
      <c r="B15" s="34"/>
      <c r="C15" s="35"/>
      <c r="D15" s="34"/>
      <c r="E15" s="35"/>
      <c r="F15" s="34"/>
      <c r="G15" s="35"/>
      <c r="I15" s="34"/>
      <c r="J15" s="35"/>
      <c r="K15" s="34"/>
      <c r="L15" s="35"/>
      <c r="M15" s="35"/>
    </row>
    <row r="16" spans="1:13" x14ac:dyDescent="0.2">
      <c r="A16" s="3" t="s">
        <v>41</v>
      </c>
      <c r="M16" s="35"/>
    </row>
    <row r="17" spans="1:13" x14ac:dyDescent="0.2">
      <c r="A17" s="10">
        <v>1</v>
      </c>
      <c r="B17" s="34">
        <f>[3]Sheet1!C117</f>
        <v>210354.23755701137</v>
      </c>
      <c r="C17" s="35">
        <f>B17/B$7*100</f>
        <v>19.439412553068163</v>
      </c>
      <c r="D17" s="34">
        <f>[3]Sheet1!I117</f>
        <v>2932.9215751224406</v>
      </c>
      <c r="E17" s="35">
        <f>[4]Sheet!J128</f>
        <v>0</v>
      </c>
      <c r="F17" s="34">
        <f t="shared" ref="F17" si="8">+I17+K17</f>
        <v>207421.31598188909</v>
      </c>
      <c r="G17" s="35">
        <f>F17/$B17*100</f>
        <v>98.605722609069204</v>
      </c>
      <c r="I17" s="34">
        <f>[3]Sheet1!E117</f>
        <v>182834.70530333684</v>
      </c>
      <c r="J17" s="35">
        <f>[4]Sheet!F128</f>
        <v>87.460490535243324</v>
      </c>
      <c r="K17" s="34">
        <f>[3]Sheet1!G117</f>
        <v>24586.61067855225</v>
      </c>
      <c r="L17" s="35">
        <f>[4]Sheet!H128</f>
        <v>12.53950946475674</v>
      </c>
      <c r="M17" s="35"/>
    </row>
    <row r="18" spans="1:13" x14ac:dyDescent="0.2">
      <c r="A18" s="10">
        <v>2</v>
      </c>
      <c r="B18" s="34">
        <f>[3]Sheet1!C118</f>
        <v>170450.5376691315</v>
      </c>
      <c r="C18" s="35">
        <f t="shared" ref="C18:C22" si="9">B18/B$7*100</f>
        <v>15.751802103556392</v>
      </c>
      <c r="D18" s="34">
        <f>[3]Sheet1!I118</f>
        <v>3132.0543308972206</v>
      </c>
      <c r="E18" s="35">
        <f>[4]Sheet!J129</f>
        <v>1.6578128846650404</v>
      </c>
      <c r="F18" s="34">
        <f t="shared" ref="F18:F22" si="10">+I18+K18</f>
        <v>167318.48333823448</v>
      </c>
      <c r="G18" s="35">
        <f t="shared" ref="G18:G22" si="11">F18/$B18*100</f>
        <v>98.162484921592451</v>
      </c>
      <c r="I18" s="34">
        <f>[3]Sheet1!E118</f>
        <v>147185.15151665788</v>
      </c>
      <c r="J18" s="35">
        <f>[4]Sheet!F129</f>
        <v>89.085903075793411</v>
      </c>
      <c r="K18" s="34">
        <f>[3]Sheet1!G118</f>
        <v>20133.331821576598</v>
      </c>
      <c r="L18" s="35">
        <f>[4]Sheet!H129</f>
        <v>9.2562840395415176</v>
      </c>
      <c r="M18" s="35"/>
    </row>
    <row r="19" spans="1:13" x14ac:dyDescent="0.2">
      <c r="A19" s="10">
        <v>3</v>
      </c>
      <c r="B19" s="34">
        <f>[3]Sheet1!C119</f>
        <v>187119.79387503967</v>
      </c>
      <c r="C19" s="35">
        <f t="shared" si="9"/>
        <v>17.292253829667295</v>
      </c>
      <c r="D19" s="34">
        <f>[3]Sheet1!I119</f>
        <v>3255.8901499215963</v>
      </c>
      <c r="E19" s="35">
        <f>[4]Sheet!J130</f>
        <v>2.2370867257659857</v>
      </c>
      <c r="F19" s="34">
        <f t="shared" si="10"/>
        <v>183863.9037251182</v>
      </c>
      <c r="G19" s="35">
        <f t="shared" si="11"/>
        <v>98.259996934319105</v>
      </c>
      <c r="I19" s="34">
        <f>[3]Sheet1!E119</f>
        <v>164006.76502143368</v>
      </c>
      <c r="J19" s="35">
        <f>[4]Sheet!F130</f>
        <v>81.374828338980919</v>
      </c>
      <c r="K19" s="34">
        <f>[3]Sheet1!G119</f>
        <v>19857.138703684512</v>
      </c>
      <c r="L19" s="35">
        <f>[4]Sheet!H130</f>
        <v>16.388084935253129</v>
      </c>
      <c r="M19" s="35"/>
    </row>
    <row r="20" spans="1:13" x14ac:dyDescent="0.2">
      <c r="A20" s="10">
        <v>4</v>
      </c>
      <c r="B20" s="34">
        <f>[3]Sheet1!C120</f>
        <v>195644.52221266471</v>
      </c>
      <c r="C20" s="35">
        <f t="shared" si="9"/>
        <v>18.080047377268212</v>
      </c>
      <c r="D20" s="34">
        <f>[3]Sheet1!I120</f>
        <v>4170.5051387611502</v>
      </c>
      <c r="E20" s="35">
        <f>[4]Sheet!J131</f>
        <v>2.1319027693285983</v>
      </c>
      <c r="F20" s="34">
        <f t="shared" si="10"/>
        <v>191474.01707390361</v>
      </c>
      <c r="G20" s="35">
        <f t="shared" si="11"/>
        <v>97.868325117619307</v>
      </c>
      <c r="I20" s="34">
        <f>[3]Sheet1!E120</f>
        <v>178060.56667903031</v>
      </c>
      <c r="J20" s="35">
        <f>[4]Sheet!F131</f>
        <v>88.369851996564378</v>
      </c>
      <c r="K20" s="34">
        <f>[3]Sheet1!G120</f>
        <v>13413.450394873315</v>
      </c>
      <c r="L20" s="35">
        <f>[4]Sheet!H131</f>
        <v>9.4982452341067578</v>
      </c>
      <c r="M20" s="35"/>
    </row>
    <row r="21" spans="1:13" x14ac:dyDescent="0.2">
      <c r="A21" s="10">
        <v>5</v>
      </c>
      <c r="B21" s="34">
        <f>[3]Sheet1!C121</f>
        <v>157557.31432174248</v>
      </c>
      <c r="C21" s="35">
        <f t="shared" si="9"/>
        <v>14.560303939794339</v>
      </c>
      <c r="D21" s="34">
        <f>[3]Sheet1!I121</f>
        <v>1611.7154816322641</v>
      </c>
      <c r="E21" s="35">
        <f>[4]Sheet!J132</f>
        <v>0.33598117322647264</v>
      </c>
      <c r="F21" s="34">
        <f t="shared" si="10"/>
        <v>155945.59884011027</v>
      </c>
      <c r="G21" s="35">
        <f t="shared" si="11"/>
        <v>98.97706083112017</v>
      </c>
      <c r="I21" s="34">
        <f>[3]Sheet1!E121</f>
        <v>145625.48112948117</v>
      </c>
      <c r="J21" s="35">
        <f>[4]Sheet!F132</f>
        <v>93.254453659040792</v>
      </c>
      <c r="K21" s="34">
        <f>[3]Sheet1!G121</f>
        <v>10320.117710629111</v>
      </c>
      <c r="L21" s="35">
        <f>[4]Sheet!H132</f>
        <v>6.409565167732767</v>
      </c>
      <c r="M21" s="35"/>
    </row>
    <row r="22" spans="1:13" x14ac:dyDescent="0.2">
      <c r="A22" s="10">
        <v>6</v>
      </c>
      <c r="B22" s="34">
        <f>[3]Sheet1!C122</f>
        <v>160975.41705457418</v>
      </c>
      <c r="C22" s="35">
        <f t="shared" si="9"/>
        <v>14.876180196645484</v>
      </c>
      <c r="D22" s="34">
        <f>[3]Sheet1!I122</f>
        <v>2836.1367654183014</v>
      </c>
      <c r="E22" s="35">
        <f>[4]Sheet!J133</f>
        <v>0.73883987088346204</v>
      </c>
      <c r="F22" s="34">
        <f t="shared" si="10"/>
        <v>158139.28028915595</v>
      </c>
      <c r="G22" s="35">
        <f t="shared" si="11"/>
        <v>98.238155354828677</v>
      </c>
      <c r="I22" s="34">
        <f>[3]Sheet1!E122</f>
        <v>146287.51129321294</v>
      </c>
      <c r="J22" s="35">
        <f>[4]Sheet!F133</f>
        <v>96.530775329271052</v>
      </c>
      <c r="K22" s="34">
        <f>[3]Sheet1!G122</f>
        <v>11851.768995943012</v>
      </c>
      <c r="L22" s="35">
        <f>[4]Sheet!H133</f>
        <v>2.7303847998454804</v>
      </c>
      <c r="M22" s="35"/>
    </row>
    <row r="23" spans="1:13" x14ac:dyDescent="0.2">
      <c r="A23" s="10"/>
      <c r="M23" s="35"/>
    </row>
    <row r="24" spans="1:13" x14ac:dyDescent="0.2">
      <c r="A24" s="3" t="s">
        <v>42</v>
      </c>
      <c r="B24" s="60"/>
      <c r="C24" s="61"/>
      <c r="D24" s="60"/>
      <c r="E24" s="61"/>
      <c r="F24" s="60"/>
      <c r="G24" s="61"/>
      <c r="I24" s="60"/>
      <c r="J24" s="61"/>
      <c r="K24" s="60"/>
      <c r="L24" s="61"/>
      <c r="M24" s="35"/>
    </row>
    <row r="25" spans="1:13" x14ac:dyDescent="0.2">
      <c r="A25" s="10">
        <v>1</v>
      </c>
      <c r="B25" s="34">
        <f>[3]Sheet1!C123</f>
        <v>278301.32706712687</v>
      </c>
      <c r="C25" s="35">
        <f>B25/B$7*100</f>
        <v>25.718589621746901</v>
      </c>
      <c r="D25" s="34">
        <f>[3]Sheet1!I123</f>
        <v>6496.1691816734719</v>
      </c>
      <c r="E25" s="35">
        <f>[4]Sheet!J134</f>
        <v>0</v>
      </c>
      <c r="F25" s="34">
        <f t="shared" ref="F25" si="12">+I25+K25</f>
        <v>271805.15788545372</v>
      </c>
      <c r="G25" s="35">
        <f>F25/$B25*100</f>
        <v>97.665778582469258</v>
      </c>
      <c r="I25" s="34">
        <f>[3]Sheet1!E123</f>
        <v>238084.91250994569</v>
      </c>
      <c r="J25" s="35">
        <f>[4]Sheet!F134</f>
        <v>91.055515284188417</v>
      </c>
      <c r="K25" s="34">
        <f>[3]Sheet1!G123</f>
        <v>33720.245375508021</v>
      </c>
      <c r="L25" s="35">
        <f>[4]Sheet!H134</f>
        <v>8.9444847158115799</v>
      </c>
      <c r="M25" s="35"/>
    </row>
    <row r="26" spans="1:13" x14ac:dyDescent="0.2">
      <c r="A26" s="10">
        <v>2</v>
      </c>
      <c r="B26" s="34">
        <f>[3]Sheet1!C124</f>
        <v>251106.12685232429</v>
      </c>
      <c r="C26" s="35">
        <f t="shared" ref="C26:C30" si="13">B26/B$7*100</f>
        <v>23.205406514154141</v>
      </c>
      <c r="D26" s="34">
        <f>[3]Sheet1!I124</f>
        <v>7039.5478085975401</v>
      </c>
      <c r="E26" s="35">
        <f>[4]Sheet!J135</f>
        <v>0</v>
      </c>
      <c r="F26" s="34">
        <f t="shared" ref="F26:F29" si="14">+I26+K26</f>
        <v>244066.57904372696</v>
      </c>
      <c r="G26" s="35">
        <f t="shared" ref="G26:G30" si="15">F26/$B26*100</f>
        <v>97.196584608731072</v>
      </c>
      <c r="I26" s="34">
        <f>[3]Sheet1!E124</f>
        <v>216445.62609008967</v>
      </c>
      <c r="J26" s="35">
        <f>[4]Sheet!F135</f>
        <v>0</v>
      </c>
      <c r="K26" s="34">
        <f>[3]Sheet1!G124</f>
        <v>27620.952953637294</v>
      </c>
      <c r="L26" s="35">
        <f>[4]Sheet!H135</f>
        <v>0</v>
      </c>
      <c r="M26" s="35"/>
    </row>
    <row r="27" spans="1:13" x14ac:dyDescent="0.2">
      <c r="A27" s="10">
        <v>3</v>
      </c>
      <c r="B27" s="34">
        <f>[3]Sheet1!C125</f>
        <v>241100.9361955616</v>
      </c>
      <c r="C27" s="35">
        <f t="shared" si="13"/>
        <v>22.280799379504906</v>
      </c>
      <c r="D27" s="34">
        <f>[3]Sheet1!I125</f>
        <v>2489.2732521080115</v>
      </c>
      <c r="E27" s="35">
        <f>[4]Sheet!J136</f>
        <v>0</v>
      </c>
      <c r="F27" s="34">
        <f t="shared" si="14"/>
        <v>238611.66294345373</v>
      </c>
      <c r="G27" s="35">
        <f t="shared" si="15"/>
        <v>98.967538952196861</v>
      </c>
      <c r="I27" s="34">
        <f>[3]Sheet1!E125</f>
        <v>215340.83235170969</v>
      </c>
      <c r="J27" s="35">
        <f>[4]Sheet!F136</f>
        <v>0</v>
      </c>
      <c r="K27" s="34">
        <f>[3]Sheet1!G125</f>
        <v>23270.830591744056</v>
      </c>
      <c r="L27" s="35">
        <f>[4]Sheet!H136</f>
        <v>0</v>
      </c>
      <c r="M27" s="35"/>
    </row>
    <row r="28" spans="1:13" x14ac:dyDescent="0.2">
      <c r="A28" s="10">
        <v>4</v>
      </c>
      <c r="B28" s="34">
        <f>[3]Sheet1!C126</f>
        <v>168185.9423551806</v>
      </c>
      <c r="C28" s="35">
        <f t="shared" si="13"/>
        <v>15.542524633870499</v>
      </c>
      <c r="D28" s="34">
        <f>[3]Sheet1!I126</f>
        <v>1681.8636884969621</v>
      </c>
      <c r="E28" s="35">
        <f>[4]Sheet!J137</f>
        <v>0</v>
      </c>
      <c r="F28" s="34">
        <f t="shared" si="14"/>
        <v>166504.07866668364</v>
      </c>
      <c r="G28" s="35">
        <f t="shared" si="15"/>
        <v>98.999997464148848</v>
      </c>
      <c r="I28" s="34">
        <f>[3]Sheet1!E126</f>
        <v>160205.3715287353</v>
      </c>
      <c r="J28" s="35">
        <f>[4]Sheet!F137</f>
        <v>0</v>
      </c>
      <c r="K28" s="34">
        <f>[3]Sheet1!G126</f>
        <v>6298.7071379483523</v>
      </c>
      <c r="L28" s="35">
        <f>[4]Sheet!H137</f>
        <v>0</v>
      </c>
      <c r="M28" s="35"/>
    </row>
    <row r="29" spans="1:13" x14ac:dyDescent="0.2">
      <c r="A29" s="10">
        <v>5</v>
      </c>
      <c r="B29" s="34">
        <f>[3]Sheet1!C127</f>
        <v>91351.813593072569</v>
      </c>
      <c r="C29" s="35">
        <f t="shared" si="13"/>
        <v>8.4420718713851617</v>
      </c>
      <c r="D29" s="34">
        <f>[3]Sheet1!I127</f>
        <v>232.36951087698802</v>
      </c>
      <c r="E29" s="35">
        <f>[4]Sheet!J138</f>
        <v>0</v>
      </c>
      <c r="F29" s="34">
        <f t="shared" si="14"/>
        <v>91119.444082195594</v>
      </c>
      <c r="G29" s="35">
        <f t="shared" si="15"/>
        <v>99.745632295914703</v>
      </c>
      <c r="I29" s="34">
        <f>[3]Sheet1!E127</f>
        <v>88289.033259474774</v>
      </c>
      <c r="J29" s="35">
        <f>[4]Sheet!F138</f>
        <v>0</v>
      </c>
      <c r="K29" s="34">
        <f>[3]Sheet1!G127</f>
        <v>2830.4108227208162</v>
      </c>
      <c r="L29" s="35">
        <f>[4]Sheet!H138</f>
        <v>0</v>
      </c>
      <c r="M29" s="35"/>
    </row>
    <row r="30" spans="1:13" x14ac:dyDescent="0.2">
      <c r="A30" s="10" t="s">
        <v>43</v>
      </c>
      <c r="B30" s="34">
        <f>[3]Sheet1!C128</f>
        <v>51208.314342340862</v>
      </c>
      <c r="C30" s="35">
        <f t="shared" si="13"/>
        <v>4.7323009044596329</v>
      </c>
      <c r="D30" s="34">
        <f>[3]Sheet1!I128</f>
        <v>0</v>
      </c>
      <c r="E30" s="35">
        <f>[4]Sheet!J139</f>
        <v>0</v>
      </c>
      <c r="F30" s="34">
        <f t="shared" ref="F30" si="16">+I30+K30</f>
        <v>51208.314342340898</v>
      </c>
      <c r="G30" s="35">
        <f t="shared" si="15"/>
        <v>100.00000000000007</v>
      </c>
      <c r="I30" s="34">
        <f>[3]Sheet1!E128</f>
        <v>44787.042918640684</v>
      </c>
      <c r="J30" s="35">
        <f>[4]Sheet!F139</f>
        <v>0</v>
      </c>
      <c r="K30" s="34">
        <f>[3]Sheet1!G128</f>
        <v>6421.2714237002156</v>
      </c>
      <c r="L30" s="35">
        <f>[4]Sheet!H139</f>
        <v>0</v>
      </c>
      <c r="M30" s="35"/>
    </row>
    <row r="31" spans="1:13" x14ac:dyDescent="0.2">
      <c r="A31" s="9"/>
      <c r="B31" s="34"/>
      <c r="C31" s="35"/>
      <c r="D31" s="34"/>
      <c r="E31" s="35"/>
      <c r="F31" s="34"/>
      <c r="G31" s="35"/>
      <c r="I31" s="34"/>
      <c r="J31" s="35"/>
      <c r="K31" s="34"/>
      <c r="L31" s="35"/>
      <c r="M31" s="35"/>
    </row>
    <row r="32" spans="1:13" x14ac:dyDescent="0.2">
      <c r="A32" s="3" t="s">
        <v>44</v>
      </c>
      <c r="M32" s="35"/>
    </row>
    <row r="33" spans="1:13" x14ac:dyDescent="0.2">
      <c r="A33" s="10" t="s">
        <v>45</v>
      </c>
      <c r="B33" s="34">
        <f>[3]Sheet1!C130</f>
        <v>130994.52964155923</v>
      </c>
      <c r="C33" s="35">
        <f>B33/B$7*100</f>
        <v>12.10556408785077</v>
      </c>
      <c r="D33" s="34">
        <f>[3]Sheet1!I130</f>
        <v>2930.4612340909111</v>
      </c>
      <c r="E33" s="35">
        <f>[4]Sheet!J141</f>
        <v>0</v>
      </c>
      <c r="F33" s="34">
        <f>+I33+K33</f>
        <v>128064.06840746838</v>
      </c>
      <c r="G33" s="35">
        <f>F33/$B33*100</f>
        <v>97.762913274234066</v>
      </c>
      <c r="I33" s="34">
        <f>[3]Sheet1!E130</f>
        <v>106596.57362927431</v>
      </c>
      <c r="J33" s="35">
        <f>[4]Sheet!F141</f>
        <v>0</v>
      </c>
      <c r="K33" s="34">
        <f>[3]Sheet1!G130</f>
        <v>21467.494778194065</v>
      </c>
      <c r="L33" s="35">
        <f>[4]Sheet!H141</f>
        <v>0</v>
      </c>
      <c r="M33" s="35"/>
    </row>
    <row r="34" spans="1:13" x14ac:dyDescent="0.2">
      <c r="A34" s="10" t="s">
        <v>46</v>
      </c>
      <c r="B34" s="34">
        <f>[3]Sheet1!C131</f>
        <v>644850.04281938064</v>
      </c>
      <c r="C34" s="35">
        <f t="shared" ref="C34:C37" si="17">B34/B$7*100</f>
        <v>59.592362686927899</v>
      </c>
      <c r="D34" s="34">
        <f>[3]Sheet1!I131</f>
        <v>13747.575920883026</v>
      </c>
      <c r="E34" s="35">
        <f>[4]Sheet!J142</f>
        <v>0</v>
      </c>
      <c r="F34" s="34">
        <f t="shared" ref="F34:F37" si="18">+I34+K34</f>
        <v>631102.46689849591</v>
      </c>
      <c r="G34" s="35">
        <f t="shared" ref="G34:G37" si="19">F34/$B34*100</f>
        <v>97.86809723067114</v>
      </c>
      <c r="I34" s="34">
        <f>[3]Sheet1!E131</f>
        <v>569853.0284392687</v>
      </c>
      <c r="J34" s="35">
        <f>[4]Sheet!F142</f>
        <v>0</v>
      </c>
      <c r="K34" s="34">
        <f>[3]Sheet1!G131</f>
        <v>61249.438459227211</v>
      </c>
      <c r="L34" s="35">
        <f>[4]Sheet!H142</f>
        <v>0</v>
      </c>
      <c r="M34" s="35"/>
    </row>
    <row r="35" spans="1:13" x14ac:dyDescent="0.2">
      <c r="A35" s="10" t="s">
        <v>47</v>
      </c>
      <c r="B35" s="34">
        <f>[3]Sheet1!C132</f>
        <v>226789.7725957181</v>
      </c>
      <c r="C35" s="35">
        <f t="shared" si="17"/>
        <v>20.958265464511108</v>
      </c>
      <c r="D35" s="34">
        <f>[3]Sheet1!I132</f>
        <v>761.97093872474306</v>
      </c>
      <c r="E35" s="35">
        <f>[4]Sheet!J143</f>
        <v>0</v>
      </c>
      <c r="F35" s="34">
        <f t="shared" si="18"/>
        <v>226027.8016569934</v>
      </c>
      <c r="G35" s="35">
        <f t="shared" si="19"/>
        <v>99.664018826773543</v>
      </c>
      <c r="I35" s="34">
        <f>[3]Sheet1!E132</f>
        <v>211491.56338871791</v>
      </c>
      <c r="J35" s="35">
        <f>[4]Sheet!F143</f>
        <v>0</v>
      </c>
      <c r="K35" s="34">
        <f>[3]Sheet1!G132</f>
        <v>14536.238268275498</v>
      </c>
      <c r="L35" s="35">
        <f>[4]Sheet!H143</f>
        <v>0</v>
      </c>
      <c r="M35" s="35"/>
    </row>
    <row r="36" spans="1:13" x14ac:dyDescent="0.2">
      <c r="A36" s="10" t="s">
        <v>48</v>
      </c>
      <c r="B36" s="34">
        <f>[3]Sheet1!C133</f>
        <v>67567.461871997337</v>
      </c>
      <c r="C36" s="35">
        <f t="shared" si="17"/>
        <v>6.2440946364937151</v>
      </c>
      <c r="D36" s="34">
        <f>[3]Sheet1!I133</f>
        <v>499.21534805429758</v>
      </c>
      <c r="E36" s="35">
        <f>[4]Sheet!J144</f>
        <v>0</v>
      </c>
      <c r="F36" s="34">
        <f t="shared" si="18"/>
        <v>67068.246523943031</v>
      </c>
      <c r="G36" s="35">
        <f t="shared" si="19"/>
        <v>99.261160129116519</v>
      </c>
      <c r="I36" s="34">
        <f>[3]Sheet1!E133</f>
        <v>65223.394815348627</v>
      </c>
      <c r="J36" s="35">
        <f>[4]Sheet!F144</f>
        <v>0</v>
      </c>
      <c r="K36" s="34">
        <f>[3]Sheet1!G133</f>
        <v>1844.8517085944059</v>
      </c>
      <c r="L36" s="35">
        <f>[4]Sheet!H144</f>
        <v>0</v>
      </c>
      <c r="M36" s="35"/>
    </row>
    <row r="37" spans="1:13" x14ac:dyDescent="0.2">
      <c r="A37" s="10" t="s">
        <v>49</v>
      </c>
      <c r="B37" s="34">
        <f>[3]Sheet1!C134</f>
        <v>11900.015761510595</v>
      </c>
      <c r="C37" s="35">
        <f t="shared" si="17"/>
        <v>1.0997131242165821</v>
      </c>
      <c r="D37" s="34">
        <f>[3]Sheet1!I134</f>
        <v>0</v>
      </c>
      <c r="E37" s="35">
        <f>[4]Sheet!J145</f>
        <v>0</v>
      </c>
      <c r="F37" s="34">
        <f t="shared" si="18"/>
        <v>11900.015761510595</v>
      </c>
      <c r="G37" s="35">
        <f t="shared" si="19"/>
        <v>100</v>
      </c>
      <c r="I37" s="34">
        <f>[3]Sheet1!E134</f>
        <v>10835.62067054311</v>
      </c>
      <c r="J37" s="35">
        <f>[4]Sheet!F145</f>
        <v>0</v>
      </c>
      <c r="K37" s="34">
        <f>[3]Sheet1!G134</f>
        <v>1064.3950909674841</v>
      </c>
      <c r="L37" s="35">
        <f>[4]Sheet!H145</f>
        <v>0</v>
      </c>
      <c r="M37" s="35"/>
    </row>
    <row r="38" spans="1:13" x14ac:dyDescent="0.2">
      <c r="A38" s="12"/>
      <c r="B38" s="36"/>
      <c r="C38" s="36"/>
      <c r="D38" s="36"/>
      <c r="E38" s="36"/>
      <c r="F38" s="36"/>
      <c r="G38" s="36"/>
      <c r="H38" s="36"/>
      <c r="I38" s="29"/>
      <c r="J38" s="29"/>
      <c r="K38" s="29"/>
      <c r="L38" s="29"/>
    </row>
    <row r="39" spans="1:13" x14ac:dyDescent="0.2">
      <c r="A39" s="30" t="str">
        <f>Cuadro01!A42</f>
        <v>Fuente: Instituto Nacional de Estadística (INE).  LXXIV Encuesta Permanente de Hogares de Propósitos Múltiples, Junio 2022.</v>
      </c>
    </row>
    <row r="40" spans="1:13" x14ac:dyDescent="0.2">
      <c r="A40" s="30" t="s">
        <v>50</v>
      </c>
    </row>
    <row r="41" spans="1:13" x14ac:dyDescent="0.2">
      <c r="A41" s="30" t="s">
        <v>57</v>
      </c>
    </row>
  </sheetData>
  <mergeCells count="9">
    <mergeCell ref="A1:L1"/>
    <mergeCell ref="A3:A5"/>
    <mergeCell ref="B3:G3"/>
    <mergeCell ref="I3:L3"/>
    <mergeCell ref="B4:C4"/>
    <mergeCell ref="D4:E4"/>
    <mergeCell ref="F4:G4"/>
    <mergeCell ref="I4:J4"/>
    <mergeCell ref="K4:L4"/>
  </mergeCells>
  <printOptions horizontalCentered="1" verticalCentered="1"/>
  <pageMargins left="0" right="0" top="0" bottom="0" header="0" footer="0"/>
  <pageSetup paperSize="119" firstPageNumber="15" orientation="landscape" useFirstPageNumber="1" r:id="rId1"/>
  <headerFooter alignWithMargins="0">
    <oddFooter>&amp;C&amp;P</oddFooter>
  </headerFooter>
  <ignoredErrors>
    <ignoredError sqref="E8:L9 C10 F11:H11 G10:L10 F7:L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Caratula</vt:lpstr>
      <vt:lpstr>Cuadro01</vt:lpstr>
      <vt:lpstr>Cuadro02</vt:lpstr>
      <vt:lpstr>Cuadro03</vt:lpstr>
      <vt:lpstr>Cuadro04</vt:lpstr>
      <vt:lpstr>Cuadro05</vt:lpstr>
      <vt:lpstr>Caratula!Área_de_impresión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</dc:creator>
  <cp:lastModifiedBy>ine</cp:lastModifiedBy>
  <cp:lastPrinted>2011-12-08T18:35:15Z</cp:lastPrinted>
  <dcterms:created xsi:type="dcterms:W3CDTF">2006-11-13T16:32:12Z</dcterms:created>
  <dcterms:modified xsi:type="dcterms:W3CDTF">2022-10-11T21:11:15Z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