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22\EPHPM JUNIO 2022\PUBLICACION JUNIO 2022 EPHPM\"/>
    </mc:Choice>
  </mc:AlternateContent>
  <bookViews>
    <workbookView xWindow="28680" yWindow="-120" windowWidth="29040" windowHeight="15840" tabRatio="592"/>
  </bookViews>
  <sheets>
    <sheet name="Portada" sheetId="9" r:id="rId1"/>
    <sheet name="C01" sheetId="33" r:id="rId2"/>
    <sheet name="C02" sheetId="21" r:id="rId3"/>
    <sheet name="C03" sheetId="24" r:id="rId4"/>
    <sheet name="C04" sheetId="5" r:id="rId5"/>
    <sheet name="C05" sheetId="15" r:id="rId6"/>
    <sheet name="C06" sheetId="16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6" i="15" l="1"/>
  <c r="H106" i="15"/>
  <c r="G106" i="15"/>
  <c r="F106" i="15"/>
  <c r="E106" i="15"/>
  <c r="D106" i="15"/>
  <c r="C106" i="15"/>
  <c r="B106" i="15"/>
  <c r="I105" i="15"/>
  <c r="H105" i="15"/>
  <c r="G105" i="15"/>
  <c r="F105" i="15"/>
  <c r="E105" i="15"/>
  <c r="D105" i="15"/>
  <c r="C105" i="15"/>
  <c r="B105" i="15"/>
  <c r="T107" i="5"/>
  <c r="P107" i="5"/>
  <c r="N107" i="5"/>
  <c r="L107" i="5"/>
  <c r="J107" i="5"/>
  <c r="H107" i="5"/>
  <c r="D107" i="5"/>
  <c r="R107" i="24"/>
  <c r="P107" i="24"/>
  <c r="N107" i="24"/>
  <c r="L107" i="24"/>
  <c r="J107" i="24"/>
  <c r="H107" i="24"/>
  <c r="F107" i="24"/>
  <c r="B107" i="24"/>
  <c r="J103" i="16"/>
  <c r="I103" i="16"/>
  <c r="H103" i="16"/>
  <c r="G103" i="16"/>
  <c r="F103" i="16"/>
  <c r="E103" i="16"/>
  <c r="D103" i="16"/>
  <c r="C103" i="16"/>
  <c r="B103" i="16"/>
  <c r="J102" i="16"/>
  <c r="I102" i="16"/>
  <c r="H102" i="16"/>
  <c r="G102" i="16"/>
  <c r="F102" i="16"/>
  <c r="E102" i="16"/>
  <c r="D102" i="16"/>
  <c r="C102" i="16"/>
  <c r="B102" i="16"/>
  <c r="J101" i="16"/>
  <c r="I101" i="16"/>
  <c r="H101" i="16"/>
  <c r="G101" i="16"/>
  <c r="F101" i="16"/>
  <c r="E101" i="16"/>
  <c r="D101" i="16"/>
  <c r="C101" i="16"/>
  <c r="B101" i="16"/>
  <c r="J100" i="16"/>
  <c r="I100" i="16"/>
  <c r="H100" i="16"/>
  <c r="G100" i="16"/>
  <c r="F100" i="16"/>
  <c r="E100" i="16"/>
  <c r="D100" i="16"/>
  <c r="C100" i="16"/>
  <c r="B100" i="16"/>
  <c r="J99" i="16"/>
  <c r="I99" i="16"/>
  <c r="H99" i="16"/>
  <c r="G99" i="16"/>
  <c r="F99" i="16"/>
  <c r="E99" i="16"/>
  <c r="D99" i="16"/>
  <c r="C99" i="16"/>
  <c r="B99" i="16"/>
  <c r="J98" i="16"/>
  <c r="I98" i="16"/>
  <c r="H98" i="16"/>
  <c r="G98" i="16"/>
  <c r="F98" i="16"/>
  <c r="E98" i="16"/>
  <c r="D98" i="16"/>
  <c r="C98" i="16"/>
  <c r="B98" i="16"/>
  <c r="J97" i="16"/>
  <c r="I97" i="16"/>
  <c r="H97" i="16"/>
  <c r="G97" i="16"/>
  <c r="F97" i="16"/>
  <c r="E97" i="16"/>
  <c r="D97" i="16"/>
  <c r="C97" i="16"/>
  <c r="B97" i="16"/>
  <c r="J96" i="16"/>
  <c r="I96" i="16"/>
  <c r="H96" i="16"/>
  <c r="G96" i="16"/>
  <c r="F96" i="16"/>
  <c r="E96" i="16"/>
  <c r="D96" i="16"/>
  <c r="C96" i="16"/>
  <c r="B96" i="16"/>
  <c r="J95" i="16"/>
  <c r="I95" i="16"/>
  <c r="H95" i="16"/>
  <c r="G95" i="16"/>
  <c r="F95" i="16"/>
  <c r="E95" i="16"/>
  <c r="D95" i="16"/>
  <c r="C95" i="16"/>
  <c r="B95" i="16"/>
  <c r="J94" i="16"/>
  <c r="I94" i="16"/>
  <c r="H94" i="16"/>
  <c r="G94" i="16"/>
  <c r="F94" i="16"/>
  <c r="E94" i="16"/>
  <c r="D94" i="16"/>
  <c r="C94" i="16"/>
  <c r="B94" i="16"/>
  <c r="J93" i="16"/>
  <c r="I93" i="16"/>
  <c r="H93" i="16"/>
  <c r="G93" i="16"/>
  <c r="F93" i="16"/>
  <c r="E93" i="16"/>
  <c r="D93" i="16"/>
  <c r="C93" i="16"/>
  <c r="B93" i="16"/>
  <c r="J92" i="16"/>
  <c r="I92" i="16"/>
  <c r="H92" i="16"/>
  <c r="G92" i="16"/>
  <c r="F92" i="16"/>
  <c r="E92" i="16"/>
  <c r="D92" i="16"/>
  <c r="C92" i="16"/>
  <c r="B92" i="16"/>
  <c r="J89" i="16"/>
  <c r="I89" i="16"/>
  <c r="H89" i="16"/>
  <c r="G89" i="16"/>
  <c r="F89" i="16"/>
  <c r="E89" i="16"/>
  <c r="D89" i="16"/>
  <c r="C89" i="16"/>
  <c r="B89" i="16"/>
  <c r="J87" i="16"/>
  <c r="I87" i="16"/>
  <c r="H87" i="16"/>
  <c r="G87" i="16"/>
  <c r="F87" i="16"/>
  <c r="E87" i="16"/>
  <c r="D87" i="16"/>
  <c r="C87" i="16"/>
  <c r="B87" i="16"/>
  <c r="J86" i="16"/>
  <c r="I86" i="16"/>
  <c r="H86" i="16"/>
  <c r="G86" i="16"/>
  <c r="F86" i="16"/>
  <c r="E86" i="16"/>
  <c r="D86" i="16"/>
  <c r="C86" i="16"/>
  <c r="B86" i="16"/>
  <c r="J85" i="16"/>
  <c r="I85" i="16"/>
  <c r="H85" i="16"/>
  <c r="G85" i="16"/>
  <c r="F85" i="16"/>
  <c r="E85" i="16"/>
  <c r="D85" i="16"/>
  <c r="C85" i="16"/>
  <c r="B85" i="16"/>
  <c r="J84" i="16"/>
  <c r="I84" i="16"/>
  <c r="H84" i="16"/>
  <c r="G84" i="16"/>
  <c r="F84" i="16"/>
  <c r="E84" i="16"/>
  <c r="D84" i="16"/>
  <c r="C84" i="16"/>
  <c r="B84" i="16"/>
  <c r="J83" i="16"/>
  <c r="I83" i="16"/>
  <c r="H83" i="16"/>
  <c r="G83" i="16"/>
  <c r="F83" i="16"/>
  <c r="E83" i="16"/>
  <c r="D83" i="16"/>
  <c r="C83" i="16"/>
  <c r="B83" i="16"/>
  <c r="J82" i="16"/>
  <c r="I82" i="16"/>
  <c r="H82" i="16"/>
  <c r="G82" i="16"/>
  <c r="F82" i="16"/>
  <c r="E82" i="16"/>
  <c r="D82" i="16"/>
  <c r="C82" i="16"/>
  <c r="B82" i="16"/>
  <c r="J81" i="16"/>
  <c r="I81" i="16"/>
  <c r="H81" i="16"/>
  <c r="G81" i="16"/>
  <c r="F81" i="16"/>
  <c r="E81" i="16"/>
  <c r="D81" i="16"/>
  <c r="C81" i="16"/>
  <c r="B81" i="16"/>
  <c r="J80" i="16"/>
  <c r="I80" i="16"/>
  <c r="H80" i="16"/>
  <c r="G80" i="16"/>
  <c r="F80" i="16"/>
  <c r="E80" i="16"/>
  <c r="D80" i="16"/>
  <c r="C80" i="16"/>
  <c r="B80" i="16"/>
  <c r="J79" i="16"/>
  <c r="I79" i="16"/>
  <c r="H79" i="16"/>
  <c r="G79" i="16"/>
  <c r="F79" i="16"/>
  <c r="E79" i="16"/>
  <c r="D79" i="16"/>
  <c r="C79" i="16"/>
  <c r="B79" i="16"/>
  <c r="J78" i="16"/>
  <c r="I78" i="16"/>
  <c r="H78" i="16"/>
  <c r="G78" i="16"/>
  <c r="F78" i="16"/>
  <c r="E78" i="16"/>
  <c r="D78" i="16"/>
  <c r="C78" i="16"/>
  <c r="B78" i="16"/>
  <c r="J77" i="16"/>
  <c r="I77" i="16"/>
  <c r="H77" i="16"/>
  <c r="G77" i="16"/>
  <c r="F77" i="16"/>
  <c r="E77" i="16"/>
  <c r="D77" i="16"/>
  <c r="C77" i="16"/>
  <c r="B77" i="16"/>
  <c r="J76" i="16"/>
  <c r="I76" i="16"/>
  <c r="H76" i="16"/>
  <c r="G76" i="16"/>
  <c r="F76" i="16"/>
  <c r="E76" i="16"/>
  <c r="D76" i="16"/>
  <c r="C76" i="16"/>
  <c r="B76" i="16"/>
  <c r="J75" i="16"/>
  <c r="I75" i="16"/>
  <c r="H75" i="16"/>
  <c r="G75" i="16"/>
  <c r="F75" i="16"/>
  <c r="E75" i="16"/>
  <c r="D75" i="16"/>
  <c r="C75" i="16"/>
  <c r="B75" i="16"/>
  <c r="J74" i="16"/>
  <c r="I74" i="16"/>
  <c r="H74" i="16"/>
  <c r="G74" i="16"/>
  <c r="F74" i="16"/>
  <c r="E74" i="16"/>
  <c r="D74" i="16"/>
  <c r="C74" i="16"/>
  <c r="B74" i="16"/>
  <c r="J73" i="16"/>
  <c r="I73" i="16"/>
  <c r="H73" i="16"/>
  <c r="G73" i="16"/>
  <c r="F73" i="16"/>
  <c r="E73" i="16"/>
  <c r="D73" i="16"/>
  <c r="C73" i="16"/>
  <c r="B73" i="16"/>
  <c r="J72" i="16"/>
  <c r="I72" i="16"/>
  <c r="H72" i="16"/>
  <c r="G72" i="16"/>
  <c r="F72" i="16"/>
  <c r="E72" i="16"/>
  <c r="D72" i="16"/>
  <c r="C72" i="16"/>
  <c r="B72" i="16"/>
  <c r="J71" i="16"/>
  <c r="I71" i="16"/>
  <c r="H71" i="16"/>
  <c r="G71" i="16"/>
  <c r="F71" i="16"/>
  <c r="E71" i="16"/>
  <c r="D71" i="16"/>
  <c r="C71" i="16"/>
  <c r="B71" i="16"/>
  <c r="J70" i="16"/>
  <c r="I70" i="16"/>
  <c r="H70" i="16"/>
  <c r="G70" i="16"/>
  <c r="F70" i="16"/>
  <c r="E70" i="16"/>
  <c r="D70" i="16"/>
  <c r="C70" i="16"/>
  <c r="B70" i="16"/>
  <c r="J69" i="16"/>
  <c r="I69" i="16"/>
  <c r="H69" i="16"/>
  <c r="G69" i="16"/>
  <c r="F69" i="16"/>
  <c r="E69" i="16"/>
  <c r="D69" i="16"/>
  <c r="C69" i="16"/>
  <c r="B69" i="16"/>
  <c r="J68" i="16"/>
  <c r="I68" i="16"/>
  <c r="H68" i="16"/>
  <c r="G68" i="16"/>
  <c r="F68" i="16"/>
  <c r="E68" i="16"/>
  <c r="D68" i="16"/>
  <c r="C68" i="16"/>
  <c r="B68" i="16"/>
  <c r="J67" i="16"/>
  <c r="I67" i="16"/>
  <c r="H67" i="16"/>
  <c r="G67" i="16"/>
  <c r="F67" i="16"/>
  <c r="E67" i="16"/>
  <c r="D67" i="16"/>
  <c r="C67" i="16"/>
  <c r="B67" i="16"/>
  <c r="J50" i="16"/>
  <c r="I50" i="16"/>
  <c r="H50" i="16"/>
  <c r="G50" i="16"/>
  <c r="F50" i="16"/>
  <c r="E50" i="16"/>
  <c r="D50" i="16"/>
  <c r="C50" i="16"/>
  <c r="B50" i="16"/>
  <c r="J49" i="16"/>
  <c r="I49" i="16"/>
  <c r="H49" i="16"/>
  <c r="G49" i="16"/>
  <c r="F49" i="16"/>
  <c r="E49" i="16"/>
  <c r="D49" i="16"/>
  <c r="C49" i="16"/>
  <c r="B49" i="16"/>
  <c r="J48" i="16"/>
  <c r="I48" i="16"/>
  <c r="H48" i="16"/>
  <c r="G48" i="16"/>
  <c r="F48" i="16"/>
  <c r="E48" i="16"/>
  <c r="D48" i="16"/>
  <c r="C48" i="16"/>
  <c r="B48" i="16"/>
  <c r="J47" i="16"/>
  <c r="I47" i="16"/>
  <c r="H47" i="16"/>
  <c r="G47" i="16"/>
  <c r="F47" i="16"/>
  <c r="E47" i="16"/>
  <c r="D47" i="16"/>
  <c r="C47" i="16"/>
  <c r="B47" i="16"/>
  <c r="J44" i="16"/>
  <c r="I44" i="16"/>
  <c r="H44" i="16"/>
  <c r="G44" i="16"/>
  <c r="F44" i="16"/>
  <c r="E44" i="16"/>
  <c r="D44" i="16"/>
  <c r="C44" i="16"/>
  <c r="B44" i="16"/>
  <c r="J43" i="16"/>
  <c r="I43" i="16"/>
  <c r="H43" i="16"/>
  <c r="G43" i="16"/>
  <c r="F43" i="16"/>
  <c r="E43" i="16"/>
  <c r="D43" i="16"/>
  <c r="C43" i="16"/>
  <c r="B43" i="16"/>
  <c r="J42" i="16"/>
  <c r="I42" i="16"/>
  <c r="H42" i="16"/>
  <c r="G42" i="16"/>
  <c r="F42" i="16"/>
  <c r="E42" i="16"/>
  <c r="D42" i="16"/>
  <c r="C42" i="16"/>
  <c r="B42" i="16"/>
  <c r="J41" i="16"/>
  <c r="I41" i="16"/>
  <c r="H41" i="16"/>
  <c r="G41" i="16"/>
  <c r="F41" i="16"/>
  <c r="E41" i="16"/>
  <c r="D41" i="16"/>
  <c r="C41" i="16"/>
  <c r="B41" i="16"/>
  <c r="J40" i="16"/>
  <c r="I40" i="16"/>
  <c r="H40" i="16"/>
  <c r="G40" i="16"/>
  <c r="F40" i="16"/>
  <c r="E40" i="16"/>
  <c r="D40" i="16"/>
  <c r="C40" i="16"/>
  <c r="B40" i="16"/>
  <c r="J39" i="16"/>
  <c r="I39" i="16"/>
  <c r="H39" i="16"/>
  <c r="G39" i="16"/>
  <c r="F39" i="16"/>
  <c r="E39" i="16"/>
  <c r="D39" i="16"/>
  <c r="C39" i="16"/>
  <c r="B39" i="16"/>
  <c r="J38" i="16"/>
  <c r="I38" i="16"/>
  <c r="H38" i="16"/>
  <c r="G38" i="16"/>
  <c r="F38" i="16"/>
  <c r="E38" i="16"/>
  <c r="D38" i="16"/>
  <c r="C38" i="16"/>
  <c r="B38" i="16"/>
  <c r="J37" i="16"/>
  <c r="I37" i="16"/>
  <c r="H37" i="16"/>
  <c r="G37" i="16"/>
  <c r="F37" i="16"/>
  <c r="E37" i="16"/>
  <c r="D37" i="16"/>
  <c r="C37" i="16"/>
  <c r="B37" i="16"/>
  <c r="J33" i="16"/>
  <c r="I33" i="16"/>
  <c r="H33" i="16"/>
  <c r="G33" i="16"/>
  <c r="F33" i="16"/>
  <c r="E33" i="16"/>
  <c r="D33" i="16"/>
  <c r="C33" i="16"/>
  <c r="B33" i="16"/>
  <c r="J32" i="16"/>
  <c r="I32" i="16"/>
  <c r="H32" i="16"/>
  <c r="G32" i="16"/>
  <c r="F32" i="16"/>
  <c r="E32" i="16"/>
  <c r="D32" i="16"/>
  <c r="C32" i="16"/>
  <c r="B32" i="16"/>
  <c r="J29" i="16"/>
  <c r="I29" i="16"/>
  <c r="H29" i="16"/>
  <c r="G29" i="16"/>
  <c r="F29" i="16"/>
  <c r="E29" i="16"/>
  <c r="D29" i="16"/>
  <c r="C29" i="16"/>
  <c r="B29" i="16"/>
  <c r="J28" i="16"/>
  <c r="I28" i="16"/>
  <c r="H28" i="16"/>
  <c r="G28" i="16"/>
  <c r="F28" i="16"/>
  <c r="E28" i="16"/>
  <c r="D28" i="16"/>
  <c r="C28" i="16"/>
  <c r="B28" i="16"/>
  <c r="J27" i="16"/>
  <c r="I27" i="16"/>
  <c r="H27" i="16"/>
  <c r="G27" i="16"/>
  <c r="F27" i="16"/>
  <c r="E27" i="16"/>
  <c r="D27" i="16"/>
  <c r="C27" i="16"/>
  <c r="B27" i="16"/>
  <c r="J26" i="16"/>
  <c r="I26" i="16"/>
  <c r="H26" i="16"/>
  <c r="G26" i="16"/>
  <c r="F26" i="16"/>
  <c r="E26" i="16"/>
  <c r="D26" i="16"/>
  <c r="C26" i="16"/>
  <c r="B26" i="16"/>
  <c r="J25" i="16"/>
  <c r="I25" i="16"/>
  <c r="H25" i="16"/>
  <c r="G25" i="16"/>
  <c r="F25" i="16"/>
  <c r="E25" i="16"/>
  <c r="D25" i="16"/>
  <c r="C25" i="16"/>
  <c r="B25" i="16"/>
  <c r="J24" i="16"/>
  <c r="I24" i="16"/>
  <c r="H24" i="16"/>
  <c r="G24" i="16"/>
  <c r="F24" i="16"/>
  <c r="E24" i="16"/>
  <c r="D24" i="16"/>
  <c r="C24" i="16"/>
  <c r="B24" i="16"/>
  <c r="J23" i="16"/>
  <c r="I23" i="16"/>
  <c r="H23" i="16"/>
  <c r="G23" i="16"/>
  <c r="F23" i="16"/>
  <c r="E23" i="16"/>
  <c r="D23" i="16"/>
  <c r="C23" i="16"/>
  <c r="B23" i="16"/>
  <c r="J20" i="16"/>
  <c r="I20" i="16"/>
  <c r="H20" i="16"/>
  <c r="G20" i="16"/>
  <c r="F20" i="16"/>
  <c r="E20" i="16"/>
  <c r="D20" i="16"/>
  <c r="C20" i="16"/>
  <c r="B20" i="16"/>
  <c r="J19" i="16"/>
  <c r="I19" i="16"/>
  <c r="H19" i="16"/>
  <c r="G19" i="16"/>
  <c r="F19" i="16"/>
  <c r="E19" i="16"/>
  <c r="D19" i="16"/>
  <c r="C19" i="16"/>
  <c r="B19" i="16"/>
  <c r="J18" i="16"/>
  <c r="I18" i="16"/>
  <c r="H18" i="16"/>
  <c r="G18" i="16"/>
  <c r="F18" i="16"/>
  <c r="E18" i="16"/>
  <c r="D18" i="16"/>
  <c r="C18" i="16"/>
  <c r="B18" i="16"/>
  <c r="J17" i="16"/>
  <c r="I17" i="16"/>
  <c r="H17" i="16"/>
  <c r="G17" i="16"/>
  <c r="F17" i="16"/>
  <c r="E17" i="16"/>
  <c r="D17" i="16"/>
  <c r="C17" i="16"/>
  <c r="B17" i="16"/>
  <c r="J13" i="16"/>
  <c r="I13" i="16"/>
  <c r="H13" i="16"/>
  <c r="G13" i="16"/>
  <c r="F13" i="16"/>
  <c r="E13" i="16"/>
  <c r="D13" i="16"/>
  <c r="C13" i="16"/>
  <c r="B13" i="16"/>
  <c r="J12" i="16"/>
  <c r="I12" i="16"/>
  <c r="H12" i="16"/>
  <c r="G12" i="16"/>
  <c r="F12" i="16"/>
  <c r="E12" i="16"/>
  <c r="D12" i="16"/>
  <c r="C12" i="16"/>
  <c r="B12" i="16"/>
  <c r="J11" i="16"/>
  <c r="I11" i="16"/>
  <c r="H11" i="16"/>
  <c r="G11" i="16"/>
  <c r="F11" i="16"/>
  <c r="E11" i="16"/>
  <c r="D11" i="16"/>
  <c r="C11" i="16"/>
  <c r="B11" i="16"/>
  <c r="J10" i="16"/>
  <c r="I10" i="16"/>
  <c r="H10" i="16"/>
  <c r="G10" i="16"/>
  <c r="F10" i="16"/>
  <c r="E10" i="16"/>
  <c r="D10" i="16"/>
  <c r="C10" i="16"/>
  <c r="B10" i="16"/>
  <c r="J9" i="16"/>
  <c r="I9" i="16"/>
  <c r="H9" i="16"/>
  <c r="G9" i="16"/>
  <c r="F9" i="16"/>
  <c r="E9" i="16"/>
  <c r="D9" i="16"/>
  <c r="C9" i="16"/>
  <c r="B9" i="16"/>
  <c r="J6" i="16"/>
  <c r="I6" i="16"/>
  <c r="H6" i="16"/>
  <c r="G6" i="16"/>
  <c r="F6" i="16"/>
  <c r="E6" i="16"/>
  <c r="D6" i="16"/>
  <c r="C6" i="16"/>
  <c r="B6" i="16"/>
  <c r="I104" i="15"/>
  <c r="H104" i="15"/>
  <c r="G104" i="15"/>
  <c r="F104" i="15"/>
  <c r="E104" i="15"/>
  <c r="D104" i="15"/>
  <c r="C104" i="15"/>
  <c r="B104" i="15"/>
  <c r="I103" i="15"/>
  <c r="H103" i="15"/>
  <c r="G103" i="15"/>
  <c r="F103" i="15"/>
  <c r="E103" i="15"/>
  <c r="D103" i="15"/>
  <c r="C103" i="15"/>
  <c r="B103" i="15"/>
  <c r="I102" i="15"/>
  <c r="H102" i="15"/>
  <c r="G102" i="15"/>
  <c r="F102" i="15"/>
  <c r="E102" i="15"/>
  <c r="D102" i="15"/>
  <c r="C102" i="15"/>
  <c r="B102" i="15"/>
  <c r="I101" i="15"/>
  <c r="H101" i="15"/>
  <c r="G101" i="15"/>
  <c r="F101" i="15"/>
  <c r="E101" i="15"/>
  <c r="D101" i="15"/>
  <c r="C101" i="15"/>
  <c r="B101" i="15"/>
  <c r="I100" i="15"/>
  <c r="H100" i="15"/>
  <c r="G100" i="15"/>
  <c r="F100" i="15"/>
  <c r="E100" i="15"/>
  <c r="D100" i="15"/>
  <c r="C100" i="15"/>
  <c r="B100" i="15"/>
  <c r="I99" i="15"/>
  <c r="H99" i="15"/>
  <c r="G99" i="15"/>
  <c r="F99" i="15"/>
  <c r="E99" i="15"/>
  <c r="D99" i="15"/>
  <c r="C99" i="15"/>
  <c r="B99" i="15"/>
  <c r="I98" i="15"/>
  <c r="H98" i="15"/>
  <c r="G98" i="15"/>
  <c r="F98" i="15"/>
  <c r="E98" i="15"/>
  <c r="D98" i="15"/>
  <c r="C98" i="15"/>
  <c r="B98" i="15"/>
  <c r="I97" i="15"/>
  <c r="H97" i="15"/>
  <c r="G97" i="15"/>
  <c r="F97" i="15"/>
  <c r="E97" i="15"/>
  <c r="D97" i="15"/>
  <c r="C97" i="15"/>
  <c r="B97" i="15"/>
  <c r="I96" i="15"/>
  <c r="H96" i="15"/>
  <c r="G96" i="15"/>
  <c r="F96" i="15"/>
  <c r="E96" i="15"/>
  <c r="D96" i="15"/>
  <c r="C96" i="15"/>
  <c r="B96" i="15"/>
  <c r="I95" i="15"/>
  <c r="H95" i="15"/>
  <c r="G95" i="15"/>
  <c r="F95" i="15"/>
  <c r="E95" i="15"/>
  <c r="D95" i="15"/>
  <c r="C95" i="15"/>
  <c r="B95" i="15"/>
  <c r="I92" i="15"/>
  <c r="H92" i="15"/>
  <c r="G92" i="15"/>
  <c r="F92" i="15"/>
  <c r="E92" i="15"/>
  <c r="D92" i="15"/>
  <c r="C92" i="15"/>
  <c r="B92" i="15"/>
  <c r="I91" i="15"/>
  <c r="H91" i="15"/>
  <c r="G91" i="15"/>
  <c r="F91" i="15"/>
  <c r="E91" i="15"/>
  <c r="D91" i="15"/>
  <c r="C91" i="15"/>
  <c r="B91" i="15"/>
  <c r="I90" i="15"/>
  <c r="H90" i="15"/>
  <c r="G90" i="15"/>
  <c r="F90" i="15"/>
  <c r="E90" i="15"/>
  <c r="D90" i="15"/>
  <c r="C90" i="15"/>
  <c r="B90" i="15"/>
  <c r="I89" i="15"/>
  <c r="H89" i="15"/>
  <c r="G89" i="15"/>
  <c r="F89" i="15"/>
  <c r="E89" i="15"/>
  <c r="D89" i="15"/>
  <c r="C89" i="15"/>
  <c r="B89" i="15"/>
  <c r="I88" i="15"/>
  <c r="H88" i="15"/>
  <c r="G88" i="15"/>
  <c r="F88" i="15"/>
  <c r="E88" i="15"/>
  <c r="D88" i="15"/>
  <c r="C88" i="15"/>
  <c r="B88" i="15"/>
  <c r="I87" i="15"/>
  <c r="H87" i="15"/>
  <c r="G87" i="15"/>
  <c r="F87" i="15"/>
  <c r="E87" i="15"/>
  <c r="D87" i="15"/>
  <c r="C87" i="15"/>
  <c r="B87" i="15"/>
  <c r="I86" i="15"/>
  <c r="H86" i="15"/>
  <c r="G86" i="15"/>
  <c r="F86" i="15"/>
  <c r="E86" i="15"/>
  <c r="D86" i="15"/>
  <c r="C86" i="15"/>
  <c r="B86" i="15"/>
  <c r="I85" i="15"/>
  <c r="H85" i="15"/>
  <c r="G85" i="15"/>
  <c r="F85" i="15"/>
  <c r="E85" i="15"/>
  <c r="D85" i="15"/>
  <c r="C85" i="15"/>
  <c r="B85" i="15"/>
  <c r="I84" i="15"/>
  <c r="H84" i="15"/>
  <c r="G84" i="15"/>
  <c r="F84" i="15"/>
  <c r="E84" i="15"/>
  <c r="D84" i="15"/>
  <c r="C84" i="15"/>
  <c r="B84" i="15"/>
  <c r="I83" i="15"/>
  <c r="H83" i="15"/>
  <c r="G83" i="15"/>
  <c r="F83" i="15"/>
  <c r="E83" i="15"/>
  <c r="D83" i="15"/>
  <c r="C83" i="15"/>
  <c r="B83" i="15"/>
  <c r="I82" i="15"/>
  <c r="H82" i="15"/>
  <c r="G82" i="15"/>
  <c r="F82" i="15"/>
  <c r="E82" i="15"/>
  <c r="D82" i="15"/>
  <c r="C82" i="15"/>
  <c r="B82" i="15"/>
  <c r="I81" i="15"/>
  <c r="H81" i="15"/>
  <c r="G81" i="15"/>
  <c r="F81" i="15"/>
  <c r="E81" i="15"/>
  <c r="D81" i="15"/>
  <c r="C81" i="15"/>
  <c r="B81" i="15"/>
  <c r="I80" i="15"/>
  <c r="H80" i="15"/>
  <c r="G80" i="15"/>
  <c r="F80" i="15"/>
  <c r="E80" i="15"/>
  <c r="D80" i="15"/>
  <c r="C80" i="15"/>
  <c r="B80" i="15"/>
  <c r="I79" i="15"/>
  <c r="H79" i="15"/>
  <c r="G79" i="15"/>
  <c r="F79" i="15"/>
  <c r="E79" i="15"/>
  <c r="D79" i="15"/>
  <c r="C79" i="15"/>
  <c r="B79" i="15"/>
  <c r="I78" i="15"/>
  <c r="H78" i="15"/>
  <c r="G78" i="15"/>
  <c r="F78" i="15"/>
  <c r="E78" i="15"/>
  <c r="D78" i="15"/>
  <c r="C78" i="15"/>
  <c r="B78" i="15"/>
  <c r="I77" i="15"/>
  <c r="H77" i="15"/>
  <c r="G77" i="15"/>
  <c r="F77" i="15"/>
  <c r="E77" i="15"/>
  <c r="D77" i="15"/>
  <c r="C77" i="15"/>
  <c r="B77" i="15"/>
  <c r="I76" i="15"/>
  <c r="H76" i="15"/>
  <c r="G76" i="15"/>
  <c r="F76" i="15"/>
  <c r="E76" i="15"/>
  <c r="D76" i="15"/>
  <c r="C76" i="15"/>
  <c r="B76" i="15"/>
  <c r="I75" i="15"/>
  <c r="H75" i="15"/>
  <c r="G75" i="15"/>
  <c r="F75" i="15"/>
  <c r="E75" i="15"/>
  <c r="D75" i="15"/>
  <c r="C75" i="15"/>
  <c r="B75" i="15"/>
  <c r="I74" i="15"/>
  <c r="H74" i="15"/>
  <c r="G74" i="15"/>
  <c r="F74" i="15"/>
  <c r="E74" i="15"/>
  <c r="D74" i="15"/>
  <c r="C74" i="15"/>
  <c r="B74" i="15"/>
  <c r="I73" i="15"/>
  <c r="H73" i="15"/>
  <c r="G73" i="15"/>
  <c r="F73" i="15"/>
  <c r="E73" i="15"/>
  <c r="D73" i="15"/>
  <c r="C73" i="15"/>
  <c r="B73" i="15"/>
  <c r="I72" i="15"/>
  <c r="H72" i="15"/>
  <c r="G72" i="15"/>
  <c r="F72" i="15"/>
  <c r="E72" i="15"/>
  <c r="D72" i="15"/>
  <c r="C72" i="15"/>
  <c r="B72" i="15"/>
  <c r="I71" i="15"/>
  <c r="H71" i="15"/>
  <c r="G71" i="15"/>
  <c r="F71" i="15"/>
  <c r="E71" i="15"/>
  <c r="D71" i="15"/>
  <c r="C71" i="15"/>
  <c r="B71" i="15"/>
  <c r="I70" i="15"/>
  <c r="H70" i="15"/>
  <c r="G70" i="15"/>
  <c r="F70" i="15"/>
  <c r="E70" i="15"/>
  <c r="D70" i="15"/>
  <c r="C70" i="15"/>
  <c r="B70" i="15"/>
  <c r="I51" i="15"/>
  <c r="H51" i="15"/>
  <c r="G51" i="15"/>
  <c r="F51" i="15"/>
  <c r="E51" i="15"/>
  <c r="D51" i="15"/>
  <c r="C51" i="15"/>
  <c r="B51" i="15"/>
  <c r="I50" i="15"/>
  <c r="H50" i="15"/>
  <c r="G50" i="15"/>
  <c r="F50" i="15"/>
  <c r="E50" i="15"/>
  <c r="D50" i="15"/>
  <c r="C50" i="15"/>
  <c r="B50" i="15"/>
  <c r="I49" i="15"/>
  <c r="H49" i="15"/>
  <c r="G49" i="15"/>
  <c r="F49" i="15"/>
  <c r="E49" i="15"/>
  <c r="D49" i="15"/>
  <c r="C49" i="15"/>
  <c r="B49" i="15"/>
  <c r="I48" i="15"/>
  <c r="H48" i="15"/>
  <c r="G48" i="15"/>
  <c r="F48" i="15"/>
  <c r="E48" i="15"/>
  <c r="D48" i="15"/>
  <c r="C48" i="15"/>
  <c r="B48" i="15"/>
  <c r="I45" i="15"/>
  <c r="H45" i="15"/>
  <c r="G45" i="15"/>
  <c r="F45" i="15"/>
  <c r="E45" i="15"/>
  <c r="D45" i="15"/>
  <c r="C45" i="15"/>
  <c r="B45" i="15"/>
  <c r="I44" i="15"/>
  <c r="H44" i="15"/>
  <c r="G44" i="15"/>
  <c r="F44" i="15"/>
  <c r="E44" i="15"/>
  <c r="D44" i="15"/>
  <c r="C44" i="15"/>
  <c r="B44" i="15"/>
  <c r="I43" i="15"/>
  <c r="H43" i="15"/>
  <c r="G43" i="15"/>
  <c r="F43" i="15"/>
  <c r="E43" i="15"/>
  <c r="D43" i="15"/>
  <c r="C43" i="15"/>
  <c r="B43" i="15"/>
  <c r="I42" i="15"/>
  <c r="H42" i="15"/>
  <c r="G42" i="15"/>
  <c r="F42" i="15"/>
  <c r="E42" i="15"/>
  <c r="D42" i="15"/>
  <c r="C42" i="15"/>
  <c r="B42" i="15"/>
  <c r="I41" i="15"/>
  <c r="H41" i="15"/>
  <c r="G41" i="15"/>
  <c r="F41" i="15"/>
  <c r="E41" i="15"/>
  <c r="D41" i="15"/>
  <c r="C41" i="15"/>
  <c r="B41" i="15"/>
  <c r="I40" i="15"/>
  <c r="H40" i="15"/>
  <c r="G40" i="15"/>
  <c r="F40" i="15"/>
  <c r="E40" i="15"/>
  <c r="D40" i="15"/>
  <c r="C40" i="15"/>
  <c r="B40" i="15"/>
  <c r="I39" i="15"/>
  <c r="H39" i="15"/>
  <c r="G39" i="15"/>
  <c r="F39" i="15"/>
  <c r="E39" i="15"/>
  <c r="D39" i="15"/>
  <c r="C39" i="15"/>
  <c r="B39" i="15"/>
  <c r="I35" i="15"/>
  <c r="H35" i="15"/>
  <c r="G35" i="15"/>
  <c r="F35" i="15"/>
  <c r="E35" i="15"/>
  <c r="D35" i="15"/>
  <c r="C35" i="15"/>
  <c r="B35" i="15"/>
  <c r="I34" i="15"/>
  <c r="H34" i="15"/>
  <c r="G34" i="15"/>
  <c r="F34" i="15"/>
  <c r="E34" i="15"/>
  <c r="D34" i="15"/>
  <c r="C34" i="15"/>
  <c r="B34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9" i="15"/>
  <c r="H29" i="15"/>
  <c r="G29" i="15"/>
  <c r="F29" i="15"/>
  <c r="E29" i="15"/>
  <c r="D29" i="15"/>
  <c r="C29" i="15"/>
  <c r="B29" i="15"/>
  <c r="I28" i="15"/>
  <c r="H28" i="15"/>
  <c r="G28" i="15"/>
  <c r="F28" i="15"/>
  <c r="E28" i="15"/>
  <c r="D28" i="15"/>
  <c r="C28" i="15"/>
  <c r="B28" i="15"/>
  <c r="I27" i="15"/>
  <c r="H27" i="15"/>
  <c r="G27" i="15"/>
  <c r="F27" i="15"/>
  <c r="E27" i="15"/>
  <c r="D27" i="15"/>
  <c r="C27" i="15"/>
  <c r="B27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22" i="15"/>
  <c r="H22" i="15"/>
  <c r="G22" i="15"/>
  <c r="F22" i="15"/>
  <c r="E22" i="15"/>
  <c r="D22" i="15"/>
  <c r="C22" i="15"/>
  <c r="B22" i="15"/>
  <c r="I21" i="15"/>
  <c r="H21" i="15"/>
  <c r="G21" i="15"/>
  <c r="F21" i="15"/>
  <c r="E21" i="15"/>
  <c r="D21" i="15"/>
  <c r="C21" i="15"/>
  <c r="B21" i="15"/>
  <c r="I20" i="15"/>
  <c r="H20" i="15"/>
  <c r="G20" i="15"/>
  <c r="F20" i="15"/>
  <c r="E20" i="15"/>
  <c r="D20" i="15"/>
  <c r="C20" i="15"/>
  <c r="B20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5" i="15"/>
  <c r="H15" i="15"/>
  <c r="G15" i="15"/>
  <c r="F15" i="15"/>
  <c r="E15" i="15"/>
  <c r="D15" i="15"/>
  <c r="C15" i="15"/>
  <c r="B15" i="15"/>
  <c r="I14" i="15"/>
  <c r="H14" i="15"/>
  <c r="G14" i="15"/>
  <c r="F14" i="15"/>
  <c r="E14" i="15"/>
  <c r="D14" i="15"/>
  <c r="C14" i="15"/>
  <c r="B14" i="15"/>
  <c r="I13" i="15"/>
  <c r="H13" i="15"/>
  <c r="G13" i="15"/>
  <c r="F13" i="15"/>
  <c r="E13" i="15"/>
  <c r="D13" i="15"/>
  <c r="C13" i="15"/>
  <c r="B13" i="15"/>
  <c r="I12" i="15"/>
  <c r="H12" i="15"/>
  <c r="G12" i="15"/>
  <c r="F12" i="15"/>
  <c r="E12" i="15"/>
  <c r="D12" i="15"/>
  <c r="C12" i="15"/>
  <c r="B12" i="15"/>
  <c r="I11" i="15"/>
  <c r="H11" i="15"/>
  <c r="G11" i="15"/>
  <c r="F11" i="15"/>
  <c r="E11" i="15"/>
  <c r="D11" i="15"/>
  <c r="C11" i="15"/>
  <c r="B11" i="15"/>
  <c r="I8" i="15"/>
  <c r="I67" i="15" s="1"/>
  <c r="H8" i="15"/>
  <c r="G8" i="15"/>
  <c r="F8" i="15"/>
  <c r="E8" i="15"/>
  <c r="D8" i="15"/>
  <c r="C8" i="15"/>
  <c r="B8" i="15"/>
  <c r="R107" i="5"/>
  <c r="T106" i="5"/>
  <c r="R106" i="5"/>
  <c r="P106" i="5"/>
  <c r="N106" i="5"/>
  <c r="L106" i="5"/>
  <c r="J106" i="5"/>
  <c r="H106" i="5"/>
  <c r="D106" i="5"/>
  <c r="T105" i="5"/>
  <c r="R105" i="5"/>
  <c r="P105" i="5"/>
  <c r="N105" i="5"/>
  <c r="L105" i="5"/>
  <c r="J105" i="5"/>
  <c r="H105" i="5"/>
  <c r="D105" i="5"/>
  <c r="T104" i="5"/>
  <c r="R104" i="5"/>
  <c r="P104" i="5"/>
  <c r="N104" i="5"/>
  <c r="L104" i="5"/>
  <c r="J104" i="5"/>
  <c r="H104" i="5"/>
  <c r="D104" i="5"/>
  <c r="T103" i="5"/>
  <c r="R103" i="5"/>
  <c r="P103" i="5"/>
  <c r="N103" i="5"/>
  <c r="L103" i="5"/>
  <c r="J103" i="5"/>
  <c r="H103" i="5"/>
  <c r="D103" i="5"/>
  <c r="T102" i="5"/>
  <c r="R102" i="5"/>
  <c r="P102" i="5"/>
  <c r="N102" i="5"/>
  <c r="L102" i="5"/>
  <c r="J102" i="5"/>
  <c r="H102" i="5"/>
  <c r="D102" i="5"/>
  <c r="T101" i="5"/>
  <c r="R101" i="5"/>
  <c r="P101" i="5"/>
  <c r="N101" i="5"/>
  <c r="L101" i="5"/>
  <c r="J101" i="5"/>
  <c r="H101" i="5"/>
  <c r="D101" i="5"/>
  <c r="T100" i="5"/>
  <c r="R100" i="5"/>
  <c r="P100" i="5"/>
  <c r="N100" i="5"/>
  <c r="L100" i="5"/>
  <c r="J100" i="5"/>
  <c r="H100" i="5"/>
  <c r="D100" i="5"/>
  <c r="T99" i="5"/>
  <c r="R99" i="5"/>
  <c r="P99" i="5"/>
  <c r="N99" i="5"/>
  <c r="L99" i="5"/>
  <c r="J99" i="5"/>
  <c r="H99" i="5"/>
  <c r="D99" i="5"/>
  <c r="T98" i="5"/>
  <c r="R98" i="5"/>
  <c r="P98" i="5"/>
  <c r="N98" i="5"/>
  <c r="L98" i="5"/>
  <c r="J98" i="5"/>
  <c r="H98" i="5"/>
  <c r="D98" i="5"/>
  <c r="T97" i="5"/>
  <c r="R97" i="5"/>
  <c r="P97" i="5"/>
  <c r="N97" i="5"/>
  <c r="L97" i="5"/>
  <c r="J97" i="5"/>
  <c r="H97" i="5"/>
  <c r="D97" i="5"/>
  <c r="T96" i="5"/>
  <c r="R96" i="5"/>
  <c r="P96" i="5"/>
  <c r="N96" i="5"/>
  <c r="L96" i="5"/>
  <c r="J96" i="5"/>
  <c r="H96" i="5"/>
  <c r="D96" i="5"/>
  <c r="T93" i="5"/>
  <c r="R93" i="5"/>
  <c r="P93" i="5"/>
  <c r="N93" i="5"/>
  <c r="L93" i="5"/>
  <c r="J93" i="5"/>
  <c r="H93" i="5"/>
  <c r="D93" i="5"/>
  <c r="T92" i="5"/>
  <c r="R92" i="5"/>
  <c r="P92" i="5"/>
  <c r="N92" i="5"/>
  <c r="L92" i="5"/>
  <c r="J92" i="5"/>
  <c r="H92" i="5"/>
  <c r="D92" i="5"/>
  <c r="T91" i="5"/>
  <c r="R91" i="5"/>
  <c r="P91" i="5"/>
  <c r="N91" i="5"/>
  <c r="L91" i="5"/>
  <c r="J91" i="5"/>
  <c r="H91" i="5"/>
  <c r="D91" i="5"/>
  <c r="T90" i="5"/>
  <c r="R90" i="5"/>
  <c r="P90" i="5"/>
  <c r="N90" i="5"/>
  <c r="L90" i="5"/>
  <c r="J90" i="5"/>
  <c r="H90" i="5"/>
  <c r="D90" i="5"/>
  <c r="T89" i="5"/>
  <c r="R89" i="5"/>
  <c r="P89" i="5"/>
  <c r="N89" i="5"/>
  <c r="L89" i="5"/>
  <c r="J89" i="5"/>
  <c r="H89" i="5"/>
  <c r="D89" i="5"/>
  <c r="T88" i="5"/>
  <c r="R88" i="5"/>
  <c r="P88" i="5"/>
  <c r="N88" i="5"/>
  <c r="L88" i="5"/>
  <c r="J88" i="5"/>
  <c r="H88" i="5"/>
  <c r="D88" i="5"/>
  <c r="T87" i="5"/>
  <c r="R87" i="5"/>
  <c r="P87" i="5"/>
  <c r="N87" i="5"/>
  <c r="L87" i="5"/>
  <c r="J87" i="5"/>
  <c r="H87" i="5"/>
  <c r="D87" i="5"/>
  <c r="T86" i="5"/>
  <c r="R86" i="5"/>
  <c r="P86" i="5"/>
  <c r="N86" i="5"/>
  <c r="L86" i="5"/>
  <c r="J86" i="5"/>
  <c r="H86" i="5"/>
  <c r="D86" i="5"/>
  <c r="T85" i="5"/>
  <c r="R85" i="5"/>
  <c r="P85" i="5"/>
  <c r="N85" i="5"/>
  <c r="L85" i="5"/>
  <c r="J85" i="5"/>
  <c r="H85" i="5"/>
  <c r="D85" i="5"/>
  <c r="T84" i="5"/>
  <c r="R84" i="5"/>
  <c r="P84" i="5"/>
  <c r="N84" i="5"/>
  <c r="L84" i="5"/>
  <c r="J84" i="5"/>
  <c r="H84" i="5"/>
  <c r="D84" i="5"/>
  <c r="T83" i="5"/>
  <c r="R83" i="5"/>
  <c r="P83" i="5"/>
  <c r="N83" i="5"/>
  <c r="L83" i="5"/>
  <c r="J83" i="5"/>
  <c r="H83" i="5"/>
  <c r="D83" i="5"/>
  <c r="T82" i="5"/>
  <c r="R82" i="5"/>
  <c r="P82" i="5"/>
  <c r="N82" i="5"/>
  <c r="L82" i="5"/>
  <c r="J82" i="5"/>
  <c r="H82" i="5"/>
  <c r="D82" i="5"/>
  <c r="T81" i="5"/>
  <c r="R81" i="5"/>
  <c r="P81" i="5"/>
  <c r="N81" i="5"/>
  <c r="L81" i="5"/>
  <c r="J81" i="5"/>
  <c r="H81" i="5"/>
  <c r="D81" i="5"/>
  <c r="T80" i="5"/>
  <c r="R80" i="5"/>
  <c r="P80" i="5"/>
  <c r="N80" i="5"/>
  <c r="L80" i="5"/>
  <c r="J80" i="5"/>
  <c r="H80" i="5"/>
  <c r="D80" i="5"/>
  <c r="T79" i="5"/>
  <c r="R79" i="5"/>
  <c r="P79" i="5"/>
  <c r="N79" i="5"/>
  <c r="L79" i="5"/>
  <c r="J79" i="5"/>
  <c r="H79" i="5"/>
  <c r="D79" i="5"/>
  <c r="T78" i="5"/>
  <c r="R78" i="5"/>
  <c r="P78" i="5"/>
  <c r="N78" i="5"/>
  <c r="L78" i="5"/>
  <c r="J78" i="5"/>
  <c r="H78" i="5"/>
  <c r="D78" i="5"/>
  <c r="T77" i="5"/>
  <c r="R77" i="5"/>
  <c r="P77" i="5"/>
  <c r="N77" i="5"/>
  <c r="L77" i="5"/>
  <c r="J77" i="5"/>
  <c r="H77" i="5"/>
  <c r="D77" i="5"/>
  <c r="T76" i="5"/>
  <c r="R76" i="5"/>
  <c r="P76" i="5"/>
  <c r="N76" i="5"/>
  <c r="L76" i="5"/>
  <c r="J76" i="5"/>
  <c r="H76" i="5"/>
  <c r="D76" i="5"/>
  <c r="T75" i="5"/>
  <c r="R75" i="5"/>
  <c r="P75" i="5"/>
  <c r="N75" i="5"/>
  <c r="L75" i="5"/>
  <c r="J75" i="5"/>
  <c r="H75" i="5"/>
  <c r="D75" i="5"/>
  <c r="T74" i="5"/>
  <c r="R74" i="5"/>
  <c r="P74" i="5"/>
  <c r="N74" i="5"/>
  <c r="L74" i="5"/>
  <c r="J74" i="5"/>
  <c r="H74" i="5"/>
  <c r="D74" i="5"/>
  <c r="T73" i="5"/>
  <c r="R73" i="5"/>
  <c r="P73" i="5"/>
  <c r="N73" i="5"/>
  <c r="L73" i="5"/>
  <c r="J73" i="5"/>
  <c r="H73" i="5"/>
  <c r="D73" i="5"/>
  <c r="T72" i="5"/>
  <c r="R72" i="5"/>
  <c r="P72" i="5"/>
  <c r="N72" i="5"/>
  <c r="L72" i="5"/>
  <c r="J72" i="5"/>
  <c r="H72" i="5"/>
  <c r="D72" i="5"/>
  <c r="T71" i="5"/>
  <c r="R71" i="5"/>
  <c r="P71" i="5"/>
  <c r="N71" i="5"/>
  <c r="L71" i="5"/>
  <c r="J71" i="5"/>
  <c r="H71" i="5"/>
  <c r="D71" i="5"/>
  <c r="T52" i="5"/>
  <c r="R52" i="5"/>
  <c r="P52" i="5"/>
  <c r="N52" i="5"/>
  <c r="L52" i="5"/>
  <c r="J52" i="5"/>
  <c r="H52" i="5"/>
  <c r="D52" i="5"/>
  <c r="T51" i="5"/>
  <c r="R51" i="5"/>
  <c r="P51" i="5"/>
  <c r="N51" i="5"/>
  <c r="L51" i="5"/>
  <c r="J51" i="5"/>
  <c r="H51" i="5"/>
  <c r="D51" i="5"/>
  <c r="T50" i="5"/>
  <c r="R50" i="5"/>
  <c r="P50" i="5"/>
  <c r="N50" i="5"/>
  <c r="L50" i="5"/>
  <c r="J50" i="5"/>
  <c r="H50" i="5"/>
  <c r="D50" i="5"/>
  <c r="T49" i="5"/>
  <c r="R49" i="5"/>
  <c r="P49" i="5"/>
  <c r="N49" i="5"/>
  <c r="L49" i="5"/>
  <c r="J49" i="5"/>
  <c r="H49" i="5"/>
  <c r="D49" i="5"/>
  <c r="T46" i="5"/>
  <c r="R46" i="5"/>
  <c r="P46" i="5"/>
  <c r="N46" i="5"/>
  <c r="L46" i="5"/>
  <c r="J46" i="5"/>
  <c r="H46" i="5"/>
  <c r="D46" i="5"/>
  <c r="T45" i="5"/>
  <c r="R45" i="5"/>
  <c r="P45" i="5"/>
  <c r="N45" i="5"/>
  <c r="L45" i="5"/>
  <c r="J45" i="5"/>
  <c r="H45" i="5"/>
  <c r="D45" i="5"/>
  <c r="T44" i="5"/>
  <c r="R44" i="5"/>
  <c r="P44" i="5"/>
  <c r="N44" i="5"/>
  <c r="L44" i="5"/>
  <c r="J44" i="5"/>
  <c r="H44" i="5"/>
  <c r="D44" i="5"/>
  <c r="T43" i="5"/>
  <c r="R43" i="5"/>
  <c r="P43" i="5"/>
  <c r="N43" i="5"/>
  <c r="L43" i="5"/>
  <c r="J43" i="5"/>
  <c r="H43" i="5"/>
  <c r="D43" i="5"/>
  <c r="T42" i="5"/>
  <c r="R42" i="5"/>
  <c r="P42" i="5"/>
  <c r="N42" i="5"/>
  <c r="L42" i="5"/>
  <c r="J42" i="5"/>
  <c r="H42" i="5"/>
  <c r="D42" i="5"/>
  <c r="T41" i="5"/>
  <c r="R41" i="5"/>
  <c r="P41" i="5"/>
  <c r="N41" i="5"/>
  <c r="L41" i="5"/>
  <c r="J41" i="5"/>
  <c r="H41" i="5"/>
  <c r="D41" i="5"/>
  <c r="T40" i="5"/>
  <c r="R40" i="5"/>
  <c r="P40" i="5"/>
  <c r="N40" i="5"/>
  <c r="L40" i="5"/>
  <c r="J40" i="5"/>
  <c r="H40" i="5"/>
  <c r="D40" i="5"/>
  <c r="T39" i="5"/>
  <c r="R39" i="5"/>
  <c r="P39" i="5"/>
  <c r="N39" i="5"/>
  <c r="L39" i="5"/>
  <c r="J39" i="5"/>
  <c r="H39" i="5"/>
  <c r="D39" i="5"/>
  <c r="T35" i="5"/>
  <c r="R35" i="5"/>
  <c r="P35" i="5"/>
  <c r="N35" i="5"/>
  <c r="L35" i="5"/>
  <c r="J35" i="5"/>
  <c r="H35" i="5"/>
  <c r="D35" i="5"/>
  <c r="T34" i="5"/>
  <c r="R34" i="5"/>
  <c r="P34" i="5"/>
  <c r="N34" i="5"/>
  <c r="L34" i="5"/>
  <c r="J34" i="5"/>
  <c r="H34" i="5"/>
  <c r="D34" i="5"/>
  <c r="T31" i="5"/>
  <c r="R31" i="5"/>
  <c r="P31" i="5"/>
  <c r="N31" i="5"/>
  <c r="L31" i="5"/>
  <c r="J31" i="5"/>
  <c r="H31" i="5"/>
  <c r="D31" i="5"/>
  <c r="T30" i="5"/>
  <c r="R30" i="5"/>
  <c r="P30" i="5"/>
  <c r="N30" i="5"/>
  <c r="L30" i="5"/>
  <c r="J30" i="5"/>
  <c r="H30" i="5"/>
  <c r="D30" i="5"/>
  <c r="T29" i="5"/>
  <c r="R29" i="5"/>
  <c r="P29" i="5"/>
  <c r="N29" i="5"/>
  <c r="L29" i="5"/>
  <c r="J29" i="5"/>
  <c r="H29" i="5"/>
  <c r="D29" i="5"/>
  <c r="T28" i="5"/>
  <c r="R28" i="5"/>
  <c r="P28" i="5"/>
  <c r="N28" i="5"/>
  <c r="L28" i="5"/>
  <c r="J28" i="5"/>
  <c r="H28" i="5"/>
  <c r="D28" i="5"/>
  <c r="T27" i="5"/>
  <c r="R27" i="5"/>
  <c r="P27" i="5"/>
  <c r="N27" i="5"/>
  <c r="L27" i="5"/>
  <c r="J27" i="5"/>
  <c r="H27" i="5"/>
  <c r="D27" i="5"/>
  <c r="T26" i="5"/>
  <c r="R26" i="5"/>
  <c r="P26" i="5"/>
  <c r="N26" i="5"/>
  <c r="L26" i="5"/>
  <c r="J26" i="5"/>
  <c r="H26" i="5"/>
  <c r="D26" i="5"/>
  <c r="T25" i="5"/>
  <c r="R25" i="5"/>
  <c r="P25" i="5"/>
  <c r="N25" i="5"/>
  <c r="L25" i="5"/>
  <c r="J25" i="5"/>
  <c r="H25" i="5"/>
  <c r="D25" i="5"/>
  <c r="T22" i="5"/>
  <c r="R22" i="5"/>
  <c r="P22" i="5"/>
  <c r="N22" i="5"/>
  <c r="L22" i="5"/>
  <c r="J22" i="5"/>
  <c r="H22" i="5"/>
  <c r="D22" i="5"/>
  <c r="T21" i="5"/>
  <c r="R21" i="5"/>
  <c r="P21" i="5"/>
  <c r="N21" i="5"/>
  <c r="L21" i="5"/>
  <c r="J21" i="5"/>
  <c r="H21" i="5"/>
  <c r="D21" i="5"/>
  <c r="T20" i="5"/>
  <c r="R20" i="5"/>
  <c r="P20" i="5"/>
  <c r="N20" i="5"/>
  <c r="L20" i="5"/>
  <c r="J20" i="5"/>
  <c r="H20" i="5"/>
  <c r="D20" i="5"/>
  <c r="T19" i="5"/>
  <c r="R19" i="5"/>
  <c r="P19" i="5"/>
  <c r="N19" i="5"/>
  <c r="L19" i="5"/>
  <c r="J19" i="5"/>
  <c r="H19" i="5"/>
  <c r="D19" i="5"/>
  <c r="T18" i="5"/>
  <c r="R18" i="5"/>
  <c r="P18" i="5"/>
  <c r="N18" i="5"/>
  <c r="L18" i="5"/>
  <c r="J18" i="5"/>
  <c r="H18" i="5"/>
  <c r="D18" i="5"/>
  <c r="T15" i="5"/>
  <c r="R15" i="5"/>
  <c r="P15" i="5"/>
  <c r="N15" i="5"/>
  <c r="L15" i="5"/>
  <c r="J15" i="5"/>
  <c r="H15" i="5"/>
  <c r="D15" i="5"/>
  <c r="T14" i="5"/>
  <c r="R14" i="5"/>
  <c r="P14" i="5"/>
  <c r="N14" i="5"/>
  <c r="L14" i="5"/>
  <c r="J14" i="5"/>
  <c r="H14" i="5"/>
  <c r="D14" i="5"/>
  <c r="T13" i="5"/>
  <c r="R13" i="5"/>
  <c r="P13" i="5"/>
  <c r="N13" i="5"/>
  <c r="L13" i="5"/>
  <c r="J13" i="5"/>
  <c r="H13" i="5"/>
  <c r="D13" i="5"/>
  <c r="T12" i="5"/>
  <c r="R12" i="5"/>
  <c r="P12" i="5"/>
  <c r="N12" i="5"/>
  <c r="L12" i="5"/>
  <c r="J12" i="5"/>
  <c r="H12" i="5"/>
  <c r="D12" i="5"/>
  <c r="R106" i="24"/>
  <c r="P106" i="24"/>
  <c r="N106" i="24"/>
  <c r="L106" i="24"/>
  <c r="J106" i="24"/>
  <c r="H106" i="24"/>
  <c r="F106" i="24"/>
  <c r="B106" i="24"/>
  <c r="R105" i="24"/>
  <c r="P105" i="24"/>
  <c r="N105" i="24"/>
  <c r="L105" i="24"/>
  <c r="J105" i="24"/>
  <c r="H105" i="24"/>
  <c r="F105" i="24"/>
  <c r="B105" i="24"/>
  <c r="R104" i="24"/>
  <c r="P104" i="24"/>
  <c r="N104" i="24"/>
  <c r="L104" i="24"/>
  <c r="J104" i="24"/>
  <c r="H104" i="24"/>
  <c r="F104" i="24"/>
  <c r="B104" i="24"/>
  <c r="R103" i="24"/>
  <c r="P103" i="24"/>
  <c r="N103" i="24"/>
  <c r="L103" i="24"/>
  <c r="J103" i="24"/>
  <c r="H103" i="24"/>
  <c r="F103" i="24"/>
  <c r="B103" i="24"/>
  <c r="R102" i="24"/>
  <c r="P102" i="24"/>
  <c r="N102" i="24"/>
  <c r="L102" i="24"/>
  <c r="J102" i="24"/>
  <c r="H102" i="24"/>
  <c r="F102" i="24"/>
  <c r="B102" i="24"/>
  <c r="R101" i="24"/>
  <c r="P101" i="24"/>
  <c r="N101" i="24"/>
  <c r="L101" i="24"/>
  <c r="J101" i="24"/>
  <c r="H101" i="24"/>
  <c r="F101" i="24"/>
  <c r="B101" i="24"/>
  <c r="R100" i="24"/>
  <c r="P100" i="24"/>
  <c r="N100" i="24"/>
  <c r="L100" i="24"/>
  <c r="J100" i="24"/>
  <c r="H100" i="24"/>
  <c r="F100" i="24"/>
  <c r="B100" i="24"/>
  <c r="R99" i="24"/>
  <c r="P99" i="24"/>
  <c r="N99" i="24"/>
  <c r="L99" i="24"/>
  <c r="J99" i="24"/>
  <c r="H99" i="24"/>
  <c r="F99" i="24"/>
  <c r="B99" i="24"/>
  <c r="R98" i="24"/>
  <c r="P98" i="24"/>
  <c r="N98" i="24"/>
  <c r="L98" i="24"/>
  <c r="J98" i="24"/>
  <c r="H98" i="24"/>
  <c r="F98" i="24"/>
  <c r="B98" i="24"/>
  <c r="R97" i="24"/>
  <c r="P97" i="24"/>
  <c r="N97" i="24"/>
  <c r="L97" i="24"/>
  <c r="J97" i="24"/>
  <c r="H97" i="24"/>
  <c r="F97" i="24"/>
  <c r="B97" i="24"/>
  <c r="R96" i="24"/>
  <c r="P96" i="24"/>
  <c r="N96" i="24"/>
  <c r="L96" i="24"/>
  <c r="J96" i="24"/>
  <c r="H96" i="24"/>
  <c r="F96" i="24"/>
  <c r="B96" i="24"/>
  <c r="R93" i="24"/>
  <c r="P93" i="24"/>
  <c r="N93" i="24"/>
  <c r="L93" i="24"/>
  <c r="J93" i="24"/>
  <c r="H93" i="24"/>
  <c r="F93" i="24"/>
  <c r="B93" i="24"/>
  <c r="R92" i="24"/>
  <c r="P92" i="24"/>
  <c r="N92" i="24"/>
  <c r="L92" i="24"/>
  <c r="J92" i="24"/>
  <c r="H92" i="24"/>
  <c r="F92" i="24"/>
  <c r="B92" i="24"/>
  <c r="R91" i="24"/>
  <c r="P91" i="24"/>
  <c r="N91" i="24"/>
  <c r="L91" i="24"/>
  <c r="J91" i="24"/>
  <c r="H91" i="24"/>
  <c r="F91" i="24"/>
  <c r="B91" i="24"/>
  <c r="R90" i="24"/>
  <c r="P90" i="24"/>
  <c r="N90" i="24"/>
  <c r="L90" i="24"/>
  <c r="J90" i="24"/>
  <c r="H90" i="24"/>
  <c r="F90" i="24"/>
  <c r="B90" i="24"/>
  <c r="R89" i="24"/>
  <c r="P89" i="24"/>
  <c r="N89" i="24"/>
  <c r="L89" i="24"/>
  <c r="J89" i="24"/>
  <c r="H89" i="24"/>
  <c r="F89" i="24"/>
  <c r="B89" i="24"/>
  <c r="R88" i="24"/>
  <c r="P88" i="24"/>
  <c r="N88" i="24"/>
  <c r="L88" i="24"/>
  <c r="J88" i="24"/>
  <c r="H88" i="24"/>
  <c r="F88" i="24"/>
  <c r="B88" i="24"/>
  <c r="R87" i="24"/>
  <c r="P87" i="24"/>
  <c r="N87" i="24"/>
  <c r="L87" i="24"/>
  <c r="J87" i="24"/>
  <c r="H87" i="24"/>
  <c r="F87" i="24"/>
  <c r="B87" i="24"/>
  <c r="R86" i="24"/>
  <c r="P86" i="24"/>
  <c r="N86" i="24"/>
  <c r="L86" i="24"/>
  <c r="J86" i="24"/>
  <c r="H86" i="24"/>
  <c r="F86" i="24"/>
  <c r="B86" i="24"/>
  <c r="R85" i="24"/>
  <c r="P85" i="24"/>
  <c r="N85" i="24"/>
  <c r="L85" i="24"/>
  <c r="J85" i="24"/>
  <c r="H85" i="24"/>
  <c r="F85" i="24"/>
  <c r="B85" i="24"/>
  <c r="R84" i="24"/>
  <c r="P84" i="24"/>
  <c r="N84" i="24"/>
  <c r="L84" i="24"/>
  <c r="J84" i="24"/>
  <c r="H84" i="24"/>
  <c r="F84" i="24"/>
  <c r="B84" i="24"/>
  <c r="R83" i="24"/>
  <c r="P83" i="24"/>
  <c r="N83" i="24"/>
  <c r="L83" i="24"/>
  <c r="J83" i="24"/>
  <c r="H83" i="24"/>
  <c r="F83" i="24"/>
  <c r="B83" i="24"/>
  <c r="R82" i="24"/>
  <c r="P82" i="24"/>
  <c r="N82" i="24"/>
  <c r="L82" i="24"/>
  <c r="J82" i="24"/>
  <c r="H82" i="24"/>
  <c r="F82" i="24"/>
  <c r="B82" i="24"/>
  <c r="R81" i="24"/>
  <c r="P81" i="24"/>
  <c r="N81" i="24"/>
  <c r="L81" i="24"/>
  <c r="J81" i="24"/>
  <c r="H81" i="24"/>
  <c r="F81" i="24"/>
  <c r="B81" i="24"/>
  <c r="R80" i="24"/>
  <c r="P80" i="24"/>
  <c r="N80" i="24"/>
  <c r="L80" i="24"/>
  <c r="J80" i="24"/>
  <c r="H80" i="24"/>
  <c r="F80" i="24"/>
  <c r="B80" i="24"/>
  <c r="R79" i="24"/>
  <c r="P79" i="24"/>
  <c r="N79" i="24"/>
  <c r="L79" i="24"/>
  <c r="J79" i="24"/>
  <c r="H79" i="24"/>
  <c r="F79" i="24"/>
  <c r="B79" i="24"/>
  <c r="R78" i="24"/>
  <c r="P78" i="24"/>
  <c r="N78" i="24"/>
  <c r="L78" i="24"/>
  <c r="J78" i="24"/>
  <c r="H78" i="24"/>
  <c r="F78" i="24"/>
  <c r="B78" i="24"/>
  <c r="R77" i="24"/>
  <c r="P77" i="24"/>
  <c r="N77" i="24"/>
  <c r="L77" i="24"/>
  <c r="J77" i="24"/>
  <c r="H77" i="24"/>
  <c r="F77" i="24"/>
  <c r="B77" i="24"/>
  <c r="R76" i="24"/>
  <c r="P76" i="24"/>
  <c r="N76" i="24"/>
  <c r="L76" i="24"/>
  <c r="J76" i="24"/>
  <c r="H76" i="24"/>
  <c r="F76" i="24"/>
  <c r="B76" i="24"/>
  <c r="R75" i="24"/>
  <c r="P75" i="24"/>
  <c r="N75" i="24"/>
  <c r="L75" i="24"/>
  <c r="J75" i="24"/>
  <c r="H75" i="24"/>
  <c r="F75" i="24"/>
  <c r="B75" i="24"/>
  <c r="R74" i="24"/>
  <c r="P74" i="24"/>
  <c r="N74" i="24"/>
  <c r="L74" i="24"/>
  <c r="J74" i="24"/>
  <c r="H74" i="24"/>
  <c r="F74" i="24"/>
  <c r="B74" i="24"/>
  <c r="R73" i="24"/>
  <c r="P73" i="24"/>
  <c r="N73" i="24"/>
  <c r="L73" i="24"/>
  <c r="J73" i="24"/>
  <c r="H73" i="24"/>
  <c r="F73" i="24"/>
  <c r="B73" i="24"/>
  <c r="R72" i="24"/>
  <c r="P72" i="24"/>
  <c r="N72" i="24"/>
  <c r="L72" i="24"/>
  <c r="J72" i="24"/>
  <c r="H72" i="24"/>
  <c r="F72" i="24"/>
  <c r="B72" i="24"/>
  <c r="R71" i="24"/>
  <c r="P71" i="24"/>
  <c r="N71" i="24"/>
  <c r="L71" i="24"/>
  <c r="J71" i="24"/>
  <c r="H71" i="24"/>
  <c r="F71" i="24"/>
  <c r="B71" i="24"/>
  <c r="R52" i="24"/>
  <c r="P52" i="24"/>
  <c r="N52" i="24"/>
  <c r="L52" i="24"/>
  <c r="J52" i="24"/>
  <c r="H52" i="24"/>
  <c r="F52" i="24"/>
  <c r="B52" i="24"/>
  <c r="R51" i="24"/>
  <c r="P51" i="24"/>
  <c r="N51" i="24"/>
  <c r="L51" i="24"/>
  <c r="J51" i="24"/>
  <c r="H51" i="24"/>
  <c r="F51" i="24"/>
  <c r="B51" i="24"/>
  <c r="R50" i="24"/>
  <c r="P50" i="24"/>
  <c r="N50" i="24"/>
  <c r="L50" i="24"/>
  <c r="J50" i="24"/>
  <c r="H50" i="24"/>
  <c r="F50" i="24"/>
  <c r="B50" i="24"/>
  <c r="R49" i="24"/>
  <c r="P49" i="24"/>
  <c r="N49" i="24"/>
  <c r="L49" i="24"/>
  <c r="J49" i="24"/>
  <c r="H49" i="24"/>
  <c r="F49" i="24"/>
  <c r="B49" i="24"/>
  <c r="R46" i="24"/>
  <c r="P46" i="24"/>
  <c r="N46" i="24"/>
  <c r="L46" i="24"/>
  <c r="J46" i="24"/>
  <c r="H46" i="24"/>
  <c r="F46" i="24"/>
  <c r="B46" i="24"/>
  <c r="R45" i="24"/>
  <c r="P45" i="24"/>
  <c r="N45" i="24"/>
  <c r="L45" i="24"/>
  <c r="J45" i="24"/>
  <c r="H45" i="24"/>
  <c r="F45" i="24"/>
  <c r="B45" i="24"/>
  <c r="R44" i="24"/>
  <c r="P44" i="24"/>
  <c r="N44" i="24"/>
  <c r="L44" i="24"/>
  <c r="J44" i="24"/>
  <c r="H44" i="24"/>
  <c r="F44" i="24"/>
  <c r="B44" i="24"/>
  <c r="R43" i="24"/>
  <c r="P43" i="24"/>
  <c r="N43" i="24"/>
  <c r="L43" i="24"/>
  <c r="J43" i="24"/>
  <c r="H43" i="24"/>
  <c r="F43" i="24"/>
  <c r="B43" i="24"/>
  <c r="R42" i="24"/>
  <c r="P42" i="24"/>
  <c r="N42" i="24"/>
  <c r="L42" i="24"/>
  <c r="J42" i="24"/>
  <c r="H42" i="24"/>
  <c r="F42" i="24"/>
  <c r="B42" i="24"/>
  <c r="R41" i="24"/>
  <c r="P41" i="24"/>
  <c r="N41" i="24"/>
  <c r="L41" i="24"/>
  <c r="J41" i="24"/>
  <c r="H41" i="24"/>
  <c r="F41" i="24"/>
  <c r="B41" i="24"/>
  <c r="R40" i="24"/>
  <c r="P40" i="24"/>
  <c r="N40" i="24"/>
  <c r="L40" i="24"/>
  <c r="J40" i="24"/>
  <c r="H40" i="24"/>
  <c r="F40" i="24"/>
  <c r="B40" i="24"/>
  <c r="R39" i="24"/>
  <c r="P39" i="24"/>
  <c r="N39" i="24"/>
  <c r="L39" i="24"/>
  <c r="J39" i="24"/>
  <c r="H39" i="24"/>
  <c r="F39" i="24"/>
  <c r="B39" i="24"/>
  <c r="R35" i="24"/>
  <c r="P35" i="24"/>
  <c r="N35" i="24"/>
  <c r="L35" i="24"/>
  <c r="J35" i="24"/>
  <c r="H35" i="24"/>
  <c r="F35" i="24"/>
  <c r="B35" i="24"/>
  <c r="R34" i="24"/>
  <c r="P34" i="24"/>
  <c r="N34" i="24"/>
  <c r="L34" i="24"/>
  <c r="J34" i="24"/>
  <c r="H34" i="24"/>
  <c r="F34" i="24"/>
  <c r="B34" i="24"/>
  <c r="R31" i="24"/>
  <c r="P31" i="24"/>
  <c r="N31" i="24"/>
  <c r="L31" i="24"/>
  <c r="J31" i="24"/>
  <c r="H31" i="24"/>
  <c r="F31" i="24"/>
  <c r="B31" i="24"/>
  <c r="R30" i="24"/>
  <c r="P30" i="24"/>
  <c r="N30" i="24"/>
  <c r="L30" i="24"/>
  <c r="J30" i="24"/>
  <c r="H30" i="24"/>
  <c r="F30" i="24"/>
  <c r="B30" i="24"/>
  <c r="R29" i="24"/>
  <c r="P29" i="24"/>
  <c r="N29" i="24"/>
  <c r="L29" i="24"/>
  <c r="J29" i="24"/>
  <c r="H29" i="24"/>
  <c r="F29" i="24"/>
  <c r="B29" i="24"/>
  <c r="R28" i="24"/>
  <c r="P28" i="24"/>
  <c r="N28" i="24"/>
  <c r="L28" i="24"/>
  <c r="J28" i="24"/>
  <c r="H28" i="24"/>
  <c r="F28" i="24"/>
  <c r="B28" i="24"/>
  <c r="R27" i="24"/>
  <c r="P27" i="24"/>
  <c r="N27" i="24"/>
  <c r="L27" i="24"/>
  <c r="J27" i="24"/>
  <c r="H27" i="24"/>
  <c r="F27" i="24"/>
  <c r="B27" i="24"/>
  <c r="R26" i="24"/>
  <c r="P26" i="24"/>
  <c r="N26" i="24"/>
  <c r="L26" i="24"/>
  <c r="J26" i="24"/>
  <c r="H26" i="24"/>
  <c r="F26" i="24"/>
  <c r="B26" i="24"/>
  <c r="R25" i="24"/>
  <c r="P25" i="24"/>
  <c r="N25" i="24"/>
  <c r="L25" i="24"/>
  <c r="J25" i="24"/>
  <c r="H25" i="24"/>
  <c r="F25" i="24"/>
  <c r="B25" i="24"/>
  <c r="R22" i="24"/>
  <c r="P22" i="24"/>
  <c r="N22" i="24"/>
  <c r="L22" i="24"/>
  <c r="J22" i="24"/>
  <c r="H22" i="24"/>
  <c r="F22" i="24"/>
  <c r="B22" i="24"/>
  <c r="R21" i="24"/>
  <c r="P21" i="24"/>
  <c r="N21" i="24"/>
  <c r="L21" i="24"/>
  <c r="J21" i="24"/>
  <c r="H21" i="24"/>
  <c r="F21" i="24"/>
  <c r="B21" i="24"/>
  <c r="R20" i="24"/>
  <c r="P20" i="24"/>
  <c r="N20" i="24"/>
  <c r="L20" i="24"/>
  <c r="J20" i="24"/>
  <c r="H20" i="24"/>
  <c r="F20" i="24"/>
  <c r="B20" i="24"/>
  <c r="R19" i="24"/>
  <c r="P19" i="24"/>
  <c r="N19" i="24"/>
  <c r="L19" i="24"/>
  <c r="J19" i="24"/>
  <c r="H19" i="24"/>
  <c r="F19" i="24"/>
  <c r="B19" i="24"/>
  <c r="R18" i="24"/>
  <c r="P18" i="24"/>
  <c r="N18" i="24"/>
  <c r="L18" i="24"/>
  <c r="J18" i="24"/>
  <c r="H18" i="24"/>
  <c r="F18" i="24"/>
  <c r="B18" i="24"/>
  <c r="R15" i="24"/>
  <c r="P15" i="24"/>
  <c r="N15" i="24"/>
  <c r="L15" i="24"/>
  <c r="J15" i="24"/>
  <c r="H15" i="24"/>
  <c r="F15" i="24"/>
  <c r="B15" i="24"/>
  <c r="R14" i="24"/>
  <c r="P14" i="24"/>
  <c r="N14" i="24"/>
  <c r="L14" i="24"/>
  <c r="J14" i="24"/>
  <c r="H14" i="24"/>
  <c r="F14" i="24"/>
  <c r="B14" i="24"/>
  <c r="R13" i="24"/>
  <c r="P13" i="24"/>
  <c r="N13" i="24"/>
  <c r="L13" i="24"/>
  <c r="J13" i="24"/>
  <c r="H13" i="24"/>
  <c r="F13" i="24"/>
  <c r="B13" i="24"/>
  <c r="R12" i="24"/>
  <c r="P12" i="24"/>
  <c r="N12" i="24"/>
  <c r="L12" i="24"/>
  <c r="J12" i="24"/>
  <c r="H12" i="24"/>
  <c r="F12" i="24"/>
  <c r="B12" i="24"/>
  <c r="R42" i="21"/>
  <c r="P42" i="21"/>
  <c r="N42" i="21"/>
  <c r="M42" i="21"/>
  <c r="K42" i="21"/>
  <c r="J42" i="21"/>
  <c r="H42" i="21"/>
  <c r="R41" i="21"/>
  <c r="P41" i="21"/>
  <c r="N41" i="21"/>
  <c r="M41" i="21"/>
  <c r="K41" i="21"/>
  <c r="J41" i="21"/>
  <c r="H41" i="21"/>
  <c r="R40" i="21"/>
  <c r="P40" i="21"/>
  <c r="N40" i="21"/>
  <c r="M40" i="21"/>
  <c r="K40" i="21"/>
  <c r="J40" i="21"/>
  <c r="H40" i="21"/>
  <c r="R39" i="21"/>
  <c r="P39" i="21"/>
  <c r="N39" i="21"/>
  <c r="M39" i="21"/>
  <c r="K39" i="21"/>
  <c r="J39" i="21"/>
  <c r="H39" i="21"/>
  <c r="G39" i="21"/>
  <c r="E39" i="21"/>
  <c r="D39" i="21"/>
  <c r="B39" i="21"/>
  <c r="R38" i="21"/>
  <c r="P38" i="21"/>
  <c r="N38" i="21"/>
  <c r="M38" i="21"/>
  <c r="K38" i="21"/>
  <c r="J38" i="21"/>
  <c r="H38" i="21"/>
  <c r="G38" i="21"/>
  <c r="E38" i="21"/>
  <c r="D38" i="21"/>
  <c r="B38" i="21"/>
  <c r="R35" i="21"/>
  <c r="P35" i="21"/>
  <c r="N35" i="21"/>
  <c r="M35" i="21"/>
  <c r="K35" i="21"/>
  <c r="J35" i="21"/>
  <c r="H35" i="21"/>
  <c r="G35" i="21"/>
  <c r="E35" i="21"/>
  <c r="D35" i="21"/>
  <c r="B35" i="21"/>
  <c r="R34" i="21"/>
  <c r="P34" i="21"/>
  <c r="N34" i="21"/>
  <c r="M34" i="21"/>
  <c r="K34" i="21"/>
  <c r="J34" i="21"/>
  <c r="H34" i="21"/>
  <c r="G34" i="21"/>
  <c r="E34" i="21"/>
  <c r="D34" i="21"/>
  <c r="B34" i="21"/>
  <c r="R31" i="21"/>
  <c r="P31" i="21"/>
  <c r="N31" i="21"/>
  <c r="M31" i="21"/>
  <c r="K31" i="21"/>
  <c r="J31" i="21"/>
  <c r="H31" i="21"/>
  <c r="G31" i="21"/>
  <c r="E31" i="21"/>
  <c r="D31" i="21"/>
  <c r="B31" i="21"/>
  <c r="R30" i="21"/>
  <c r="P30" i="21"/>
  <c r="N30" i="21"/>
  <c r="M30" i="21"/>
  <c r="K30" i="21"/>
  <c r="J30" i="21"/>
  <c r="H30" i="21"/>
  <c r="G30" i="21"/>
  <c r="E30" i="21"/>
  <c r="D30" i="21"/>
  <c r="B30" i="21"/>
  <c r="R29" i="21"/>
  <c r="P29" i="21"/>
  <c r="N29" i="21"/>
  <c r="M29" i="21"/>
  <c r="K29" i="21"/>
  <c r="J29" i="21"/>
  <c r="H29" i="21"/>
  <c r="G29" i="21"/>
  <c r="E29" i="21"/>
  <c r="D29" i="21"/>
  <c r="B29" i="21"/>
  <c r="R28" i="21"/>
  <c r="P28" i="21"/>
  <c r="N28" i="21"/>
  <c r="M28" i="21"/>
  <c r="K28" i="21"/>
  <c r="J28" i="21"/>
  <c r="H28" i="21"/>
  <c r="G28" i="21"/>
  <c r="E28" i="21"/>
  <c r="D28" i="21"/>
  <c r="B28" i="21"/>
  <c r="R27" i="21"/>
  <c r="P27" i="21"/>
  <c r="N27" i="21"/>
  <c r="M27" i="21"/>
  <c r="K27" i="21"/>
  <c r="J27" i="21"/>
  <c r="H27" i="21"/>
  <c r="G27" i="21"/>
  <c r="E27" i="21"/>
  <c r="D27" i="21"/>
  <c r="B27" i="21"/>
  <c r="R26" i="21"/>
  <c r="P26" i="21"/>
  <c r="N26" i="21"/>
  <c r="M26" i="21"/>
  <c r="K26" i="21"/>
  <c r="J26" i="21"/>
  <c r="H26" i="21"/>
  <c r="G26" i="21"/>
  <c r="E26" i="21"/>
  <c r="D26" i="21"/>
  <c r="B26" i="21"/>
  <c r="R25" i="21"/>
  <c r="P25" i="21"/>
  <c r="N25" i="21"/>
  <c r="M25" i="21"/>
  <c r="K25" i="21"/>
  <c r="J25" i="21"/>
  <c r="H25" i="21"/>
  <c r="G25" i="21"/>
  <c r="E25" i="21"/>
  <c r="D25" i="21"/>
  <c r="B25" i="21"/>
  <c r="R24" i="21"/>
  <c r="P24" i="21"/>
  <c r="N24" i="21"/>
  <c r="M24" i="21"/>
  <c r="K24" i="21"/>
  <c r="J24" i="21"/>
  <c r="H24" i="21"/>
  <c r="G24" i="21"/>
  <c r="E24" i="21"/>
  <c r="D24" i="21"/>
  <c r="B24" i="21"/>
  <c r="R21" i="21"/>
  <c r="P21" i="21"/>
  <c r="N21" i="21"/>
  <c r="M21" i="21"/>
  <c r="K21" i="21"/>
  <c r="J21" i="21"/>
  <c r="H21" i="21"/>
  <c r="G21" i="21"/>
  <c r="E21" i="21"/>
  <c r="D21" i="21"/>
  <c r="B21" i="21"/>
  <c r="R20" i="21"/>
  <c r="P20" i="21"/>
  <c r="N20" i="21"/>
  <c r="M20" i="21"/>
  <c r="K20" i="21"/>
  <c r="J20" i="21"/>
  <c r="H20" i="21"/>
  <c r="G20" i="21"/>
  <c r="E20" i="21"/>
  <c r="D20" i="21"/>
  <c r="B20" i="21"/>
  <c r="R19" i="21"/>
  <c r="P19" i="21"/>
  <c r="N19" i="21"/>
  <c r="M19" i="21"/>
  <c r="K19" i="21"/>
  <c r="J19" i="21"/>
  <c r="H19" i="21"/>
  <c r="G19" i="21"/>
  <c r="E19" i="21"/>
  <c r="D19" i="21"/>
  <c r="B19" i="21"/>
  <c r="R18" i="21"/>
  <c r="P18" i="21"/>
  <c r="N18" i="21"/>
  <c r="M18" i="21"/>
  <c r="K18" i="21"/>
  <c r="J18" i="21"/>
  <c r="H18" i="21"/>
  <c r="G18" i="21"/>
  <c r="E18" i="21"/>
  <c r="D18" i="21"/>
  <c r="B18" i="21"/>
  <c r="R17" i="21"/>
  <c r="P17" i="21"/>
  <c r="N17" i="21"/>
  <c r="M17" i="21"/>
  <c r="K17" i="21"/>
  <c r="J17" i="21"/>
  <c r="H17" i="21"/>
  <c r="G17" i="21"/>
  <c r="E17" i="21"/>
  <c r="D17" i="21"/>
  <c r="B17" i="21"/>
  <c r="R14" i="21"/>
  <c r="P14" i="21"/>
  <c r="N14" i="21"/>
  <c r="M14" i="21"/>
  <c r="K14" i="21"/>
  <c r="J14" i="21"/>
  <c r="H14" i="21"/>
  <c r="G14" i="21"/>
  <c r="E14" i="21"/>
  <c r="D14" i="21"/>
  <c r="B14" i="21"/>
  <c r="R13" i="21"/>
  <c r="P13" i="21"/>
  <c r="N13" i="21"/>
  <c r="M13" i="21"/>
  <c r="K13" i="21"/>
  <c r="J13" i="21"/>
  <c r="H13" i="21"/>
  <c r="G13" i="21"/>
  <c r="E13" i="21"/>
  <c r="D13" i="21"/>
  <c r="B13" i="21"/>
  <c r="R12" i="21"/>
  <c r="P12" i="21"/>
  <c r="N12" i="21"/>
  <c r="M12" i="21"/>
  <c r="K12" i="21"/>
  <c r="J12" i="21"/>
  <c r="H12" i="21"/>
  <c r="G12" i="21"/>
  <c r="E12" i="21"/>
  <c r="D12" i="21"/>
  <c r="B12" i="21"/>
  <c r="R11" i="21"/>
  <c r="P11" i="21"/>
  <c r="N11" i="21"/>
  <c r="M11" i="21"/>
  <c r="K11" i="21"/>
  <c r="J11" i="21"/>
  <c r="H11" i="21"/>
  <c r="G11" i="21"/>
  <c r="E11" i="21"/>
  <c r="D11" i="21"/>
  <c r="B11" i="21"/>
  <c r="R10" i="21"/>
  <c r="P10" i="21"/>
  <c r="N10" i="21"/>
  <c r="M10" i="21"/>
  <c r="K10" i="21"/>
  <c r="J10" i="21"/>
  <c r="H10" i="21"/>
  <c r="G10" i="21"/>
  <c r="E10" i="21"/>
  <c r="D10" i="21"/>
  <c r="B10" i="21"/>
  <c r="R7" i="21"/>
  <c r="P7" i="21"/>
  <c r="N7" i="21"/>
  <c r="M7" i="21"/>
  <c r="K7" i="21"/>
  <c r="J7" i="21"/>
  <c r="H7" i="21"/>
  <c r="G7" i="21"/>
  <c r="E7" i="21"/>
  <c r="D7" i="21"/>
  <c r="B7" i="21"/>
  <c r="L30" i="33"/>
  <c r="J30" i="33"/>
  <c r="H30" i="33"/>
  <c r="F30" i="33"/>
  <c r="D30" i="33"/>
  <c r="B30" i="33"/>
  <c r="L29" i="33"/>
  <c r="J29" i="33"/>
  <c r="H29" i="33"/>
  <c r="F29" i="33"/>
  <c r="D29" i="33"/>
  <c r="B29" i="33"/>
  <c r="L28" i="33"/>
  <c r="J28" i="33"/>
  <c r="H28" i="33"/>
  <c r="F28" i="33"/>
  <c r="D28" i="33"/>
  <c r="B28" i="33"/>
  <c r="L27" i="33"/>
  <c r="J27" i="33"/>
  <c r="H27" i="33"/>
  <c r="F27" i="33"/>
  <c r="D27" i="33"/>
  <c r="B27" i="33"/>
  <c r="L26" i="33"/>
  <c r="J26" i="33"/>
  <c r="H26" i="33"/>
  <c r="F26" i="33"/>
  <c r="D26" i="33"/>
  <c r="B26" i="33"/>
  <c r="L25" i="33"/>
  <c r="J25" i="33"/>
  <c r="H25" i="33"/>
  <c r="F25" i="33"/>
  <c r="D25" i="33"/>
  <c r="B25" i="33"/>
  <c r="L24" i="33"/>
  <c r="J24" i="33"/>
  <c r="H24" i="33"/>
  <c r="F24" i="33"/>
  <c r="D24" i="33"/>
  <c r="B24" i="33"/>
  <c r="L21" i="33"/>
  <c r="J21" i="33"/>
  <c r="H21" i="33"/>
  <c r="F21" i="33"/>
  <c r="D21" i="33"/>
  <c r="B21" i="33"/>
  <c r="L20" i="33"/>
  <c r="J20" i="33"/>
  <c r="H20" i="33"/>
  <c r="F20" i="33"/>
  <c r="D20" i="33"/>
  <c r="B20" i="33"/>
  <c r="L19" i="33"/>
  <c r="J19" i="33"/>
  <c r="H19" i="33"/>
  <c r="F19" i="33"/>
  <c r="D19" i="33"/>
  <c r="B19" i="33"/>
  <c r="L18" i="33"/>
  <c r="J18" i="33"/>
  <c r="H18" i="33"/>
  <c r="F18" i="33"/>
  <c r="D18" i="33"/>
  <c r="B18" i="33"/>
  <c r="L17" i="33"/>
  <c r="J17" i="33"/>
  <c r="H17" i="33"/>
  <c r="F17" i="33"/>
  <c r="D17" i="33"/>
  <c r="B17" i="33"/>
  <c r="L14" i="33"/>
  <c r="J14" i="33"/>
  <c r="H14" i="33"/>
  <c r="F14" i="33"/>
  <c r="D14" i="33"/>
  <c r="B14" i="33"/>
  <c r="L13" i="33"/>
  <c r="J13" i="33"/>
  <c r="H13" i="33"/>
  <c r="F13" i="33"/>
  <c r="D13" i="33"/>
  <c r="B13" i="33"/>
  <c r="L12" i="33"/>
  <c r="J12" i="33"/>
  <c r="H12" i="33"/>
  <c r="F12" i="33"/>
  <c r="D12" i="33"/>
  <c r="B12" i="33"/>
  <c r="L11" i="33"/>
  <c r="J11" i="33"/>
  <c r="H11" i="33"/>
  <c r="F11" i="33"/>
  <c r="D11" i="33"/>
  <c r="B11" i="33"/>
  <c r="H67" i="15"/>
  <c r="R11" i="24" l="1"/>
  <c r="R8" i="24" s="1"/>
  <c r="R38" i="24"/>
  <c r="T11" i="5"/>
  <c r="T8" i="5" s="1"/>
  <c r="R37" i="24"/>
  <c r="T38" i="5"/>
  <c r="U15" i="5" l="1"/>
  <c r="U50" i="5"/>
  <c r="U45" i="5"/>
  <c r="U13" i="5"/>
  <c r="U38" i="5"/>
  <c r="S52" i="24"/>
  <c r="S27" i="24"/>
  <c r="R68" i="24"/>
  <c r="S45" i="24"/>
  <c r="U44" i="5"/>
  <c r="S19" i="24"/>
  <c r="S41" i="24"/>
  <c r="S42" i="24"/>
  <c r="U29" i="5"/>
  <c r="U49" i="5"/>
  <c r="U43" i="5"/>
  <c r="S51" i="24"/>
  <c r="S49" i="24"/>
  <c r="S29" i="24"/>
  <c r="S30" i="24"/>
  <c r="S46" i="24"/>
  <c r="U40" i="5"/>
  <c r="U27" i="5"/>
  <c r="U42" i="5"/>
  <c r="S12" i="24"/>
  <c r="S38" i="24"/>
  <c r="S44" i="24"/>
  <c r="S28" i="24"/>
  <c r="S39" i="24"/>
  <c r="U34" i="5"/>
  <c r="S37" i="24"/>
  <c r="T68" i="5"/>
  <c r="S20" i="24"/>
  <c r="S50" i="24"/>
  <c r="S21" i="24"/>
  <c r="U52" i="5"/>
  <c r="U22" i="5"/>
  <c r="S25" i="24"/>
  <c r="U19" i="5"/>
  <c r="U26" i="5"/>
  <c r="T37" i="5"/>
  <c r="U37" i="5" s="1"/>
  <c r="S43" i="24"/>
  <c r="S15" i="24"/>
  <c r="U51" i="5"/>
  <c r="U35" i="5"/>
  <c r="S35" i="24"/>
  <c r="S34" i="24"/>
  <c r="S13" i="24"/>
  <c r="U41" i="5"/>
  <c r="U25" i="5"/>
  <c r="U30" i="5"/>
  <c r="S18" i="24"/>
  <c r="S26" i="24"/>
  <c r="S40" i="24"/>
  <c r="S22" i="24"/>
  <c r="S31" i="24"/>
  <c r="U39" i="5"/>
  <c r="U28" i="5"/>
  <c r="U14" i="5"/>
  <c r="U31" i="5"/>
  <c r="U11" i="5"/>
  <c r="U12" i="5"/>
  <c r="U18" i="5"/>
  <c r="U46" i="5"/>
  <c r="U21" i="5"/>
  <c r="U20" i="5"/>
  <c r="S11" i="24"/>
  <c r="S14" i="24"/>
  <c r="S81" i="24" l="1"/>
  <c r="S77" i="24"/>
  <c r="S87" i="24"/>
  <c r="S92" i="24"/>
  <c r="S72" i="24"/>
  <c r="S89" i="24"/>
  <c r="S71" i="24"/>
  <c r="S102" i="24"/>
  <c r="S99" i="24"/>
  <c r="S97" i="24"/>
  <c r="S82" i="24"/>
  <c r="S101" i="24"/>
  <c r="S93" i="24"/>
  <c r="S84" i="24"/>
  <c r="S103" i="24"/>
  <c r="S83" i="24"/>
  <c r="S78" i="24"/>
  <c r="S100" i="24"/>
  <c r="S88" i="24"/>
  <c r="S105" i="24"/>
  <c r="S90" i="24"/>
  <c r="S76" i="24"/>
  <c r="S73" i="24"/>
  <c r="S104" i="24"/>
  <c r="S86" i="24"/>
  <c r="S106" i="24"/>
  <c r="S107" i="24"/>
  <c r="S75" i="24"/>
  <c r="S85" i="24"/>
  <c r="S96" i="24"/>
  <c r="S80" i="24"/>
  <c r="S74" i="24"/>
  <c r="S79" i="24"/>
  <c r="S98" i="24"/>
  <c r="S91" i="24"/>
  <c r="U89" i="5"/>
  <c r="U93" i="5"/>
  <c r="U73" i="5"/>
  <c r="U88" i="5"/>
  <c r="U90" i="5"/>
  <c r="U84" i="5"/>
  <c r="U78" i="5"/>
  <c r="U96" i="5"/>
  <c r="U83" i="5"/>
  <c r="U82" i="5"/>
  <c r="U71" i="5"/>
  <c r="U98" i="5"/>
  <c r="U79" i="5"/>
  <c r="U92" i="5"/>
  <c r="U75" i="5"/>
  <c r="U99" i="5"/>
  <c r="U81" i="5"/>
  <c r="U86" i="5"/>
  <c r="U105" i="5"/>
  <c r="U72" i="5"/>
  <c r="U85" i="5"/>
  <c r="U107" i="5"/>
  <c r="U104" i="5"/>
  <c r="U91" i="5"/>
  <c r="U77" i="5"/>
  <c r="U101" i="5"/>
  <c r="U103" i="5"/>
  <c r="U74" i="5"/>
  <c r="U106" i="5"/>
  <c r="U76" i="5"/>
  <c r="U100" i="5"/>
  <c r="U80" i="5"/>
  <c r="U87" i="5"/>
  <c r="U102" i="5"/>
  <c r="U97" i="5"/>
  <c r="A54" i="16"/>
  <c r="J64" i="16" l="1"/>
  <c r="I64" i="16"/>
  <c r="H64" i="16"/>
  <c r="C24" i="21"/>
  <c r="L38" i="21" l="1"/>
  <c r="I40" i="21"/>
  <c r="O24" i="21"/>
  <c r="F38" i="21"/>
  <c r="Q41" i="21"/>
  <c r="C38" i="21"/>
  <c r="Q38" i="21"/>
  <c r="L39" i="21"/>
  <c r="Q40" i="21"/>
  <c r="Q39" i="21"/>
  <c r="P38" i="5"/>
  <c r="P37" i="5" s="1"/>
  <c r="I38" i="21"/>
  <c r="F39" i="21"/>
  <c r="F34" i="21"/>
  <c r="Q35" i="21"/>
  <c r="L40" i="21"/>
  <c r="N38" i="24"/>
  <c r="L34" i="21"/>
  <c r="Q42" i="21"/>
  <c r="I34" i="21"/>
  <c r="I35" i="21"/>
  <c r="Q34" i="21"/>
  <c r="O40" i="21"/>
  <c r="O41" i="21"/>
  <c r="P11" i="5"/>
  <c r="P8" i="5" s="1"/>
  <c r="P68" i="5" s="1"/>
  <c r="Q71" i="5" s="1"/>
  <c r="L35" i="21"/>
  <c r="R11" i="5"/>
  <c r="R8" i="5" s="1"/>
  <c r="C35" i="21"/>
  <c r="I39" i="21"/>
  <c r="I42" i="21"/>
  <c r="I41" i="21"/>
  <c r="F35" i="21"/>
  <c r="O35" i="21"/>
  <c r="L42" i="21"/>
  <c r="C34" i="21"/>
  <c r="C39" i="21"/>
  <c r="L41" i="21"/>
  <c r="R38" i="5"/>
  <c r="R37" i="5" s="1"/>
  <c r="O42" i="21"/>
  <c r="O39" i="21"/>
  <c r="O38" i="21"/>
  <c r="O34" i="21"/>
  <c r="Q24" i="21"/>
  <c r="F24" i="21"/>
  <c r="I24" i="21"/>
  <c r="L24" i="21"/>
  <c r="J38" i="24"/>
  <c r="L38" i="24"/>
  <c r="N38" i="5"/>
  <c r="N37" i="5" s="1"/>
  <c r="P11" i="24"/>
  <c r="N11" i="5"/>
  <c r="L11" i="5"/>
  <c r="L38" i="5"/>
  <c r="L37" i="5" s="1"/>
  <c r="J11" i="5"/>
  <c r="J38" i="5"/>
  <c r="J37" i="5" s="1"/>
  <c r="J37" i="24"/>
  <c r="N37" i="24"/>
  <c r="H11" i="24"/>
  <c r="P37" i="24"/>
  <c r="H38" i="24"/>
  <c r="N11" i="24"/>
  <c r="P38" i="24"/>
  <c r="L11" i="24"/>
  <c r="J11" i="24"/>
  <c r="L37" i="24"/>
  <c r="H37" i="24"/>
  <c r="Q86" i="5" l="1"/>
  <c r="Q90" i="5"/>
  <c r="Q105" i="5"/>
  <c r="Q79" i="5"/>
  <c r="Q81" i="5"/>
  <c r="Q77" i="5"/>
  <c r="Q84" i="5"/>
  <c r="Q80" i="5"/>
  <c r="S30" i="5"/>
  <c r="R68" i="5"/>
  <c r="Q82" i="5"/>
  <c r="Q107" i="5"/>
  <c r="Q73" i="5"/>
  <c r="Q76" i="5"/>
  <c r="Q78" i="5"/>
  <c r="Q103" i="5"/>
  <c r="Q106" i="5"/>
  <c r="Q72" i="5"/>
  <c r="Q101" i="5"/>
  <c r="Q74" i="5"/>
  <c r="Q99" i="5"/>
  <c r="Q97" i="5"/>
  <c r="Q100" i="5"/>
  <c r="Q87" i="5"/>
  <c r="Q89" i="5"/>
  <c r="Q92" i="5"/>
  <c r="Q83" i="5"/>
  <c r="Q102" i="5"/>
  <c r="Q104" i="5"/>
  <c r="Q93" i="5"/>
  <c r="Q98" i="5"/>
  <c r="Q91" i="5"/>
  <c r="Q96" i="5"/>
  <c r="Q75" i="5"/>
  <c r="Q85" i="5"/>
  <c r="Q88" i="5"/>
  <c r="Q22" i="5"/>
  <c r="Q46" i="5"/>
  <c r="Q21" i="5"/>
  <c r="Q35" i="5"/>
  <c r="Q15" i="5"/>
  <c r="Q42" i="5"/>
  <c r="Q51" i="5"/>
  <c r="Q45" i="5"/>
  <c r="Q30" i="5"/>
  <c r="S42" i="5"/>
  <c r="Q41" i="5"/>
  <c r="Q26" i="5"/>
  <c r="S26" i="5"/>
  <c r="S15" i="5"/>
  <c r="S41" i="5"/>
  <c r="S34" i="5"/>
  <c r="S12" i="5"/>
  <c r="S18" i="5"/>
  <c r="S28" i="5"/>
  <c r="S27" i="5"/>
  <c r="S38" i="5"/>
  <c r="S20" i="5"/>
  <c r="S19" i="5"/>
  <c r="S50" i="5"/>
  <c r="S49" i="5"/>
  <c r="S39" i="5"/>
  <c r="S13" i="5"/>
  <c r="S31" i="5"/>
  <c r="S52" i="5"/>
  <c r="S22" i="5"/>
  <c r="S21" i="5"/>
  <c r="S35" i="5"/>
  <c r="S29" i="5"/>
  <c r="S14" i="5"/>
  <c r="S25" i="5"/>
  <c r="S51" i="5"/>
  <c r="Q29" i="5"/>
  <c r="Q34" i="5"/>
  <c r="Q18" i="5"/>
  <c r="Q50" i="5"/>
  <c r="Q11" i="5"/>
  <c r="Q12" i="5"/>
  <c r="Q19" i="5"/>
  <c r="Q49" i="5"/>
  <c r="Q28" i="5"/>
  <c r="Q13" i="5"/>
  <c r="S44" i="5"/>
  <c r="Q40" i="5"/>
  <c r="S43" i="5"/>
  <c r="Q43" i="5"/>
  <c r="S46" i="5"/>
  <c r="Q52" i="5"/>
  <c r="S45" i="5"/>
  <c r="S11" i="5"/>
  <c r="S40" i="5"/>
  <c r="Q31" i="5"/>
  <c r="S37" i="5"/>
  <c r="Q37" i="5"/>
  <c r="Q27" i="5"/>
  <c r="Q38" i="5"/>
  <c r="Q20" i="5"/>
  <c r="Q14" i="5"/>
  <c r="Q39" i="5"/>
  <c r="Q25" i="5"/>
  <c r="Q44" i="5"/>
  <c r="B46" i="5"/>
  <c r="D29" i="24" l="1"/>
  <c r="D31" i="24"/>
  <c r="D30" i="24"/>
  <c r="D21" i="24"/>
  <c r="B37" i="24"/>
  <c r="F37" i="24"/>
  <c r="F34" i="5"/>
  <c r="D22" i="24"/>
  <c r="D20" i="24"/>
  <c r="F46" i="5"/>
  <c r="P8" i="24"/>
  <c r="D46" i="24"/>
  <c r="D26" i="24"/>
  <c r="D34" i="24"/>
  <c r="D35" i="24"/>
  <c r="D25" i="24"/>
  <c r="D27" i="24"/>
  <c r="D28" i="24"/>
  <c r="D18" i="24"/>
  <c r="D19" i="24"/>
  <c r="Q37" i="24" l="1"/>
  <c r="P68" i="24"/>
  <c r="Q11" i="24"/>
  <c r="Q31" i="24"/>
  <c r="Q15" i="24"/>
  <c r="Q14" i="24"/>
  <c r="Q12" i="24"/>
  <c r="Q20" i="24"/>
  <c r="Q21" i="24"/>
  <c r="Q26" i="24"/>
  <c r="Q34" i="24"/>
  <c r="Q43" i="24"/>
  <c r="Q18" i="24"/>
  <c r="Q19" i="24"/>
  <c r="Q38" i="24"/>
  <c r="Q25" i="24"/>
  <c r="Q29" i="24"/>
  <c r="Q27" i="24"/>
  <c r="Q28" i="24"/>
  <c r="Q13" i="24"/>
  <c r="Q30" i="24"/>
  <c r="Q35" i="24"/>
  <c r="Q49" i="24"/>
  <c r="Q22" i="24"/>
  <c r="Q46" i="24"/>
  <c r="Q42" i="24"/>
  <c r="Q50" i="24"/>
  <c r="Q45" i="24"/>
  <c r="Q44" i="24"/>
  <c r="Q41" i="24"/>
  <c r="Q40" i="24"/>
  <c r="Q52" i="24"/>
  <c r="Q39" i="24"/>
  <c r="Q51" i="24"/>
  <c r="Q89" i="24" l="1"/>
  <c r="Q93" i="24"/>
  <c r="Q107" i="24"/>
  <c r="Q84" i="24"/>
  <c r="Q91" i="24"/>
  <c r="Q81" i="24"/>
  <c r="Q88" i="24"/>
  <c r="Q79" i="24"/>
  <c r="Q87" i="24"/>
  <c r="Q78" i="24"/>
  <c r="Q82" i="24"/>
  <c r="Q106" i="24"/>
  <c r="Q97" i="24"/>
  <c r="Q80" i="24"/>
  <c r="Q86" i="24"/>
  <c r="Q85" i="24"/>
  <c r="Q103" i="24"/>
  <c r="Q100" i="24"/>
  <c r="Q98" i="24"/>
  <c r="Q99" i="24"/>
  <c r="Q71" i="24"/>
  <c r="Q74" i="24"/>
  <c r="Q104" i="24"/>
  <c r="Q90" i="24"/>
  <c r="Q105" i="24"/>
  <c r="Q76" i="24"/>
  <c r="Q72" i="24"/>
  <c r="Q102" i="24"/>
  <c r="Q73" i="24"/>
  <c r="Q75" i="24"/>
  <c r="Q77" i="24"/>
  <c r="Q96" i="24"/>
  <c r="Q92" i="24"/>
  <c r="Q101" i="24"/>
  <c r="Q83" i="24"/>
  <c r="F64" i="16" l="1"/>
  <c r="E64" i="16"/>
  <c r="D64" i="16"/>
  <c r="B64" i="16"/>
  <c r="G67" i="15"/>
  <c r="F67" i="15"/>
  <c r="E67" i="15"/>
  <c r="B67" i="15"/>
  <c r="G64" i="16"/>
  <c r="F23" i="5"/>
  <c r="D47" i="24"/>
  <c r="D16" i="24"/>
  <c r="A109" i="24" l="1"/>
  <c r="A107" i="15"/>
  <c r="D67" i="15"/>
  <c r="A54" i="24"/>
  <c r="A109" i="5"/>
  <c r="A54" i="5"/>
  <c r="A55" i="15"/>
  <c r="A105" i="16"/>
  <c r="A53" i="16"/>
  <c r="C64" i="16"/>
  <c r="C67" i="15"/>
  <c r="A44" i="21"/>
  <c r="B101" i="5" l="1"/>
  <c r="D77" i="24" l="1"/>
  <c r="D100" i="24"/>
  <c r="D42" i="24"/>
  <c r="B21" i="5"/>
  <c r="D15" i="24"/>
  <c r="F106" i="5"/>
  <c r="F98" i="5"/>
  <c r="F90" i="5"/>
  <c r="F82" i="5"/>
  <c r="F74" i="5"/>
  <c r="F50" i="5"/>
  <c r="F40" i="5"/>
  <c r="D38" i="5"/>
  <c r="D37" i="5" s="1"/>
  <c r="F29" i="5"/>
  <c r="F13" i="5"/>
  <c r="D11" i="5"/>
  <c r="B107" i="5"/>
  <c r="D103" i="24"/>
  <c r="B100" i="5"/>
  <c r="B92" i="5"/>
  <c r="D87" i="24"/>
  <c r="B84" i="5"/>
  <c r="D79" i="24"/>
  <c r="B76" i="5"/>
  <c r="D71" i="24"/>
  <c r="B52" i="5"/>
  <c r="D45" i="24"/>
  <c r="B42" i="5"/>
  <c r="B31" i="5"/>
  <c r="B15" i="5"/>
  <c r="F99" i="5"/>
  <c r="F91" i="5"/>
  <c r="F83" i="5"/>
  <c r="F75" i="5"/>
  <c r="F51" i="5"/>
  <c r="F41" i="5"/>
  <c r="F30" i="5"/>
  <c r="F14" i="5"/>
  <c r="D106" i="24"/>
  <c r="B103" i="5"/>
  <c r="D98" i="24"/>
  <c r="D90" i="24"/>
  <c r="B87" i="5"/>
  <c r="D82" i="24"/>
  <c r="B79" i="5"/>
  <c r="D74" i="24"/>
  <c r="B71" i="5"/>
  <c r="D50" i="24"/>
  <c r="B45" i="5"/>
  <c r="D40" i="24"/>
  <c r="B35" i="5"/>
  <c r="B26" i="5"/>
  <c r="B19" i="5"/>
  <c r="D13" i="24"/>
  <c r="F107" i="5"/>
  <c r="F100" i="5"/>
  <c r="F92" i="5"/>
  <c r="F84" i="5"/>
  <c r="F76" i="5"/>
  <c r="F52" i="5"/>
  <c r="F42" i="5"/>
  <c r="F31" i="5"/>
  <c r="F15" i="5"/>
  <c r="D107" i="24"/>
  <c r="F22" i="5"/>
  <c r="B106" i="5"/>
  <c r="D101" i="24"/>
  <c r="B98" i="5"/>
  <c r="B90" i="5"/>
  <c r="D85" i="24"/>
  <c r="B82" i="5"/>
  <c r="B74" i="5"/>
  <c r="B50" i="5"/>
  <c r="D43" i="24"/>
  <c r="B40" i="5"/>
  <c r="B29" i="5"/>
  <c r="B22" i="5"/>
  <c r="B13" i="5"/>
  <c r="N8" i="24"/>
  <c r="O29" i="24" s="1"/>
  <c r="F101" i="5"/>
  <c r="F85" i="5"/>
  <c r="F77" i="5"/>
  <c r="F43" i="5"/>
  <c r="B105" i="5"/>
  <c r="B97" i="5"/>
  <c r="D92" i="24"/>
  <c r="D88" i="24"/>
  <c r="B85" i="5"/>
  <c r="D80" i="24"/>
  <c r="B77" i="5"/>
  <c r="D72" i="24"/>
  <c r="B43" i="5"/>
  <c r="D37" i="24"/>
  <c r="F102" i="5"/>
  <c r="F93" i="5"/>
  <c r="F86" i="5"/>
  <c r="F78" i="5"/>
  <c r="F44" i="5"/>
  <c r="F25" i="5"/>
  <c r="F18" i="5"/>
  <c r="B81" i="5"/>
  <c r="D52" i="24"/>
  <c r="B49" i="5"/>
  <c r="B28" i="5"/>
  <c r="D104" i="24"/>
  <c r="B104" i="5"/>
  <c r="D99" i="24"/>
  <c r="B96" i="5"/>
  <c r="D91" i="24"/>
  <c r="B88" i="5"/>
  <c r="D83" i="24"/>
  <c r="B80" i="5"/>
  <c r="D75" i="24"/>
  <c r="B72" i="5"/>
  <c r="D51" i="24"/>
  <c r="D41" i="24"/>
  <c r="B37" i="5"/>
  <c r="B27" i="5"/>
  <c r="B20" i="5"/>
  <c r="D14" i="24"/>
  <c r="F103" i="5"/>
  <c r="F87" i="5"/>
  <c r="F79" i="5"/>
  <c r="F71" i="5"/>
  <c r="F45" i="5"/>
  <c r="F35" i="5"/>
  <c r="F26" i="5"/>
  <c r="F19" i="5"/>
  <c r="B89" i="5"/>
  <c r="D76" i="24"/>
  <c r="B39" i="5"/>
  <c r="B38" i="24"/>
  <c r="B11" i="24"/>
  <c r="B8" i="24" s="1"/>
  <c r="S8" i="24" s="1"/>
  <c r="S68" i="24" s="1"/>
  <c r="B12" i="5"/>
  <c r="D96" i="24"/>
  <c r="D102" i="24"/>
  <c r="B99" i="5"/>
  <c r="D93" i="24"/>
  <c r="B91" i="5"/>
  <c r="D86" i="24"/>
  <c r="B83" i="5"/>
  <c r="D78" i="24"/>
  <c r="B75" i="5"/>
  <c r="B51" i="5"/>
  <c r="D44" i="24"/>
  <c r="B41" i="5"/>
  <c r="B30" i="5"/>
  <c r="B14" i="5"/>
  <c r="F104" i="5"/>
  <c r="F96" i="5"/>
  <c r="F88" i="5"/>
  <c r="F80" i="5"/>
  <c r="F72" i="5"/>
  <c r="F27" i="5"/>
  <c r="F20" i="5"/>
  <c r="D84" i="24"/>
  <c r="B73" i="5"/>
  <c r="D105" i="24"/>
  <c r="B102" i="5"/>
  <c r="D97" i="24"/>
  <c r="B93" i="5"/>
  <c r="D89" i="24"/>
  <c r="B86" i="5"/>
  <c r="D81" i="24"/>
  <c r="B78" i="5"/>
  <c r="D73" i="24"/>
  <c r="D49" i="24"/>
  <c r="B44" i="5"/>
  <c r="F38" i="24"/>
  <c r="D39" i="24"/>
  <c r="B34" i="5"/>
  <c r="B25" i="5"/>
  <c r="B18" i="5"/>
  <c r="F11" i="24"/>
  <c r="D12" i="24"/>
  <c r="F105" i="5"/>
  <c r="F97" i="5"/>
  <c r="F89" i="5"/>
  <c r="F81" i="5"/>
  <c r="F73" i="5"/>
  <c r="F49" i="5"/>
  <c r="H38" i="5"/>
  <c r="H37" i="5" s="1"/>
  <c r="F39" i="5"/>
  <c r="F28" i="5"/>
  <c r="F21" i="5"/>
  <c r="H11" i="5"/>
  <c r="F12" i="5"/>
  <c r="O50" i="24" l="1"/>
  <c r="O31" i="24"/>
  <c r="O37" i="24"/>
  <c r="O27" i="24"/>
  <c r="C28" i="24"/>
  <c r="O19" i="24"/>
  <c r="O43" i="24"/>
  <c r="C35" i="24"/>
  <c r="C25" i="24"/>
  <c r="C44" i="24"/>
  <c r="J8" i="5"/>
  <c r="N8" i="5"/>
  <c r="L8" i="5"/>
  <c r="H8" i="5"/>
  <c r="D8" i="5"/>
  <c r="Q8" i="24"/>
  <c r="C46" i="24"/>
  <c r="C43" i="24"/>
  <c r="O46" i="24"/>
  <c r="C21" i="24"/>
  <c r="B68" i="24"/>
  <c r="C82" i="24" s="1"/>
  <c r="B8" i="5"/>
  <c r="U8" i="5" s="1"/>
  <c r="U68" i="5" s="1"/>
  <c r="O41" i="24"/>
  <c r="C51" i="24"/>
  <c r="C30" i="24"/>
  <c r="C39" i="24"/>
  <c r="C22" i="24"/>
  <c r="C40" i="24"/>
  <c r="C26" i="24"/>
  <c r="C52" i="24"/>
  <c r="N68" i="24"/>
  <c r="O84" i="24" s="1"/>
  <c r="C27" i="24"/>
  <c r="C50" i="24"/>
  <c r="C42" i="24"/>
  <c r="C34" i="24"/>
  <c r="C14" i="24"/>
  <c r="C12" i="24"/>
  <c r="C49" i="24"/>
  <c r="O12" i="24"/>
  <c r="C29" i="24"/>
  <c r="C15" i="24"/>
  <c r="C41" i="24"/>
  <c r="C13" i="24"/>
  <c r="C19" i="24"/>
  <c r="C37" i="24"/>
  <c r="C18" i="24"/>
  <c r="C20" i="24"/>
  <c r="C45" i="24"/>
  <c r="C31" i="24"/>
  <c r="O8" i="24"/>
  <c r="O68" i="24" s="1"/>
  <c r="O13" i="24"/>
  <c r="O20" i="24"/>
  <c r="O45" i="24"/>
  <c r="O52" i="24"/>
  <c r="O34" i="24"/>
  <c r="O28" i="24"/>
  <c r="O30" i="24"/>
  <c r="O35" i="24"/>
  <c r="O15" i="24"/>
  <c r="O25" i="24"/>
  <c r="O14" i="24"/>
  <c r="O51" i="24"/>
  <c r="O22" i="24"/>
  <c r="O42" i="24"/>
  <c r="O49" i="24"/>
  <c r="O40" i="24"/>
  <c r="O26" i="24"/>
  <c r="O21" i="24"/>
  <c r="O39" i="24"/>
  <c r="O18" i="24"/>
  <c r="O44" i="24"/>
  <c r="L8" i="24"/>
  <c r="J8" i="24"/>
  <c r="H8" i="24"/>
  <c r="F8" i="24"/>
  <c r="G46" i="24" s="1"/>
  <c r="Q17" i="21"/>
  <c r="Q12" i="21"/>
  <c r="Q26" i="21"/>
  <c r="Q28" i="21"/>
  <c r="Q30" i="21"/>
  <c r="D11" i="24"/>
  <c r="Q13" i="21"/>
  <c r="Q18" i="21"/>
  <c r="Q19" i="21"/>
  <c r="Q21" i="21"/>
  <c r="Q25" i="21"/>
  <c r="Q31" i="21"/>
  <c r="O28" i="21"/>
  <c r="Q11" i="21"/>
  <c r="Q14" i="21"/>
  <c r="Q20" i="21"/>
  <c r="Q27" i="21"/>
  <c r="Q29" i="21"/>
  <c r="F11" i="5"/>
  <c r="F38" i="5"/>
  <c r="F37" i="5" s="1"/>
  <c r="D38" i="24"/>
  <c r="B38" i="5"/>
  <c r="C38" i="24"/>
  <c r="B11" i="5"/>
  <c r="C11" i="24"/>
  <c r="O11" i="24"/>
  <c r="O38" i="24"/>
  <c r="Q68" i="24" l="1"/>
  <c r="S8" i="5"/>
  <c r="S68" i="5" s="1"/>
  <c r="Q8" i="5"/>
  <c r="Q68" i="5" s="1"/>
  <c r="S76" i="5"/>
  <c r="S78" i="5"/>
  <c r="S74" i="5"/>
  <c r="S86" i="5"/>
  <c r="S101" i="5"/>
  <c r="S84" i="5"/>
  <c r="S85" i="5"/>
  <c r="S72" i="5"/>
  <c r="S90" i="5"/>
  <c r="S105" i="5"/>
  <c r="S88" i="5"/>
  <c r="S77" i="5"/>
  <c r="S89" i="5"/>
  <c r="S96" i="5"/>
  <c r="S92" i="5"/>
  <c r="S100" i="5"/>
  <c r="S104" i="5"/>
  <c r="S83" i="5"/>
  <c r="S102" i="5"/>
  <c r="S103" i="5"/>
  <c r="S75" i="5"/>
  <c r="S71" i="5"/>
  <c r="S99" i="5"/>
  <c r="S87" i="5"/>
  <c r="S73" i="5"/>
  <c r="S106" i="5"/>
  <c r="S107" i="5"/>
  <c r="S91" i="5"/>
  <c r="S82" i="5"/>
  <c r="S97" i="5"/>
  <c r="S80" i="5"/>
  <c r="S81" i="5"/>
  <c r="S93" i="5"/>
  <c r="S79" i="5"/>
  <c r="S98" i="5"/>
  <c r="O46" i="5"/>
  <c r="N68" i="5"/>
  <c r="M46" i="5"/>
  <c r="L68" i="5"/>
  <c r="K46" i="5"/>
  <c r="J68" i="5"/>
  <c r="I46" i="5"/>
  <c r="H68" i="5"/>
  <c r="C34" i="5"/>
  <c r="C79" i="24"/>
  <c r="C42" i="5"/>
  <c r="B68" i="5"/>
  <c r="C74" i="5" s="1"/>
  <c r="C39" i="5"/>
  <c r="C19" i="5"/>
  <c r="C25" i="5"/>
  <c r="C18" i="5"/>
  <c r="O8" i="5"/>
  <c r="O68" i="5" s="1"/>
  <c r="C31" i="5"/>
  <c r="C22" i="5"/>
  <c r="C37" i="5"/>
  <c r="C29" i="5"/>
  <c r="O82" i="24"/>
  <c r="C15" i="5"/>
  <c r="C35" i="5"/>
  <c r="C99" i="24"/>
  <c r="O71" i="24"/>
  <c r="C13" i="5"/>
  <c r="C43" i="5"/>
  <c r="C52" i="5"/>
  <c r="C102" i="24"/>
  <c r="O100" i="24"/>
  <c r="O75" i="24"/>
  <c r="O87" i="24"/>
  <c r="O77" i="24"/>
  <c r="O99" i="24"/>
  <c r="O85" i="24"/>
  <c r="C76" i="24"/>
  <c r="M8" i="5"/>
  <c r="M68" i="5" s="1"/>
  <c r="O88" i="24"/>
  <c r="O79" i="24"/>
  <c r="K38" i="5"/>
  <c r="C49" i="5"/>
  <c r="C50" i="5"/>
  <c r="C40" i="5"/>
  <c r="C30" i="5"/>
  <c r="O107" i="24"/>
  <c r="O101" i="24"/>
  <c r="E38" i="5"/>
  <c r="E46" i="5"/>
  <c r="K8" i="5"/>
  <c r="K68" i="5" s="1"/>
  <c r="C46" i="5"/>
  <c r="O13" i="21"/>
  <c r="C28" i="5"/>
  <c r="C44" i="5"/>
  <c r="C20" i="5"/>
  <c r="C51" i="5"/>
  <c r="O96" i="24"/>
  <c r="O80" i="24"/>
  <c r="C27" i="5"/>
  <c r="C26" i="5"/>
  <c r="C45" i="5"/>
  <c r="C21" i="5"/>
  <c r="C14" i="5"/>
  <c r="C41" i="5"/>
  <c r="C12" i="5"/>
  <c r="O86" i="24"/>
  <c r="O98" i="24"/>
  <c r="O103" i="24"/>
  <c r="I8" i="5"/>
  <c r="I68" i="5" s="1"/>
  <c r="E8" i="5"/>
  <c r="E68" i="5" s="1"/>
  <c r="K41" i="5"/>
  <c r="K52" i="5"/>
  <c r="K26" i="5"/>
  <c r="K18" i="5"/>
  <c r="K31" i="5"/>
  <c r="K34" i="5"/>
  <c r="K49" i="5"/>
  <c r="K43" i="5"/>
  <c r="K35" i="5"/>
  <c r="K13" i="5"/>
  <c r="K39" i="5"/>
  <c r="K42" i="5"/>
  <c r="K44" i="5"/>
  <c r="K25" i="5"/>
  <c r="K14" i="5"/>
  <c r="K51" i="5"/>
  <c r="K30" i="5"/>
  <c r="K45" i="5"/>
  <c r="K15" i="5"/>
  <c r="K19" i="5"/>
  <c r="K22" i="5"/>
  <c r="K29" i="5"/>
  <c r="K40" i="5"/>
  <c r="K27" i="5"/>
  <c r="K37" i="5"/>
  <c r="K20" i="5"/>
  <c r="K21" i="5"/>
  <c r="K50" i="5"/>
  <c r="K28" i="5"/>
  <c r="K12" i="5"/>
  <c r="K11" i="5"/>
  <c r="O29" i="5"/>
  <c r="O18" i="5"/>
  <c r="O30" i="5"/>
  <c r="O27" i="5"/>
  <c r="O21" i="5"/>
  <c r="O44" i="5"/>
  <c r="O22" i="5"/>
  <c r="O20" i="5"/>
  <c r="O51" i="5"/>
  <c r="O34" i="5"/>
  <c r="O45" i="5"/>
  <c r="O40" i="5"/>
  <c r="O50" i="5"/>
  <c r="O35" i="5"/>
  <c r="O12" i="5"/>
  <c r="O14" i="5"/>
  <c r="O28" i="5"/>
  <c r="O49" i="5"/>
  <c r="O19" i="5"/>
  <c r="O25" i="5"/>
  <c r="O39" i="5"/>
  <c r="O41" i="5"/>
  <c r="O26" i="5"/>
  <c r="O52" i="5"/>
  <c r="O43" i="5"/>
  <c r="O37" i="5"/>
  <c r="O42" i="5"/>
  <c r="O15" i="5"/>
  <c r="O13" i="5"/>
  <c r="O31" i="5"/>
  <c r="O11" i="5"/>
  <c r="O38" i="5"/>
  <c r="M41" i="5"/>
  <c r="M27" i="5"/>
  <c r="M44" i="5"/>
  <c r="M18" i="5"/>
  <c r="M52" i="5"/>
  <c r="M28" i="5"/>
  <c r="M42" i="5"/>
  <c r="M19" i="5"/>
  <c r="M25" i="5"/>
  <c r="M45" i="5"/>
  <c r="M49" i="5"/>
  <c r="M30" i="5"/>
  <c r="M13" i="5"/>
  <c r="M29" i="5"/>
  <c r="M35" i="5"/>
  <c r="M37" i="5"/>
  <c r="M26" i="5"/>
  <c r="M15" i="5"/>
  <c r="M34" i="5"/>
  <c r="M12" i="5"/>
  <c r="M31" i="5"/>
  <c r="M50" i="5"/>
  <c r="M21" i="5"/>
  <c r="M43" i="5"/>
  <c r="M51" i="5"/>
  <c r="M14" i="5"/>
  <c r="M22" i="5"/>
  <c r="M39" i="5"/>
  <c r="M40" i="5"/>
  <c r="M20" i="5"/>
  <c r="M11" i="5"/>
  <c r="M38" i="5"/>
  <c r="I38" i="5"/>
  <c r="I30" i="5"/>
  <c r="I34" i="5"/>
  <c r="I40" i="5"/>
  <c r="I15" i="5"/>
  <c r="I35" i="5"/>
  <c r="I14" i="5"/>
  <c r="I52" i="5"/>
  <c r="I25" i="5"/>
  <c r="I21" i="5"/>
  <c r="I51" i="5"/>
  <c r="I43" i="5"/>
  <c r="I18" i="5"/>
  <c r="I26" i="5"/>
  <c r="I37" i="5"/>
  <c r="I49" i="5"/>
  <c r="I12" i="5"/>
  <c r="I13" i="5"/>
  <c r="I28" i="5"/>
  <c r="I29" i="5"/>
  <c r="I44" i="5"/>
  <c r="I27" i="5"/>
  <c r="F8" i="5"/>
  <c r="G46" i="5" s="1"/>
  <c r="I39" i="5"/>
  <c r="I41" i="5"/>
  <c r="I42" i="5"/>
  <c r="I22" i="5"/>
  <c r="I19" i="5"/>
  <c r="I31" i="5"/>
  <c r="I45" i="5"/>
  <c r="I20" i="5"/>
  <c r="I50" i="5"/>
  <c r="I11" i="5"/>
  <c r="E52" i="5"/>
  <c r="E50" i="5"/>
  <c r="E28" i="5"/>
  <c r="E14" i="5"/>
  <c r="E19" i="5"/>
  <c r="E41" i="5"/>
  <c r="E40" i="5"/>
  <c r="E20" i="5"/>
  <c r="E22" i="5"/>
  <c r="E26" i="5"/>
  <c r="E39" i="5"/>
  <c r="E29" i="5"/>
  <c r="E43" i="5"/>
  <c r="E42" i="5"/>
  <c r="E49" i="5"/>
  <c r="E13" i="5"/>
  <c r="E18" i="5"/>
  <c r="E21" i="5"/>
  <c r="E30" i="5"/>
  <c r="E37" i="5"/>
  <c r="E25" i="5"/>
  <c r="D68" i="5"/>
  <c r="E27" i="5"/>
  <c r="E51" i="5"/>
  <c r="E45" i="5"/>
  <c r="E44" i="5"/>
  <c r="E31" i="5"/>
  <c r="E35" i="5"/>
  <c r="E15" i="5"/>
  <c r="E12" i="5"/>
  <c r="E34" i="5"/>
  <c r="E11" i="5"/>
  <c r="C83" i="24"/>
  <c r="C91" i="24"/>
  <c r="C71" i="24"/>
  <c r="C98" i="24"/>
  <c r="C100" i="24"/>
  <c r="C72" i="24"/>
  <c r="C80" i="24"/>
  <c r="C89" i="24"/>
  <c r="C101" i="24"/>
  <c r="C81" i="24"/>
  <c r="C86" i="24"/>
  <c r="C77" i="24"/>
  <c r="C96" i="24"/>
  <c r="C88" i="24"/>
  <c r="C87" i="24"/>
  <c r="C85" i="24"/>
  <c r="C92" i="24"/>
  <c r="C104" i="24"/>
  <c r="I38" i="24"/>
  <c r="I46" i="24"/>
  <c r="C90" i="24"/>
  <c r="C78" i="24"/>
  <c r="C103" i="24"/>
  <c r="C107" i="24"/>
  <c r="C93" i="24"/>
  <c r="K38" i="24"/>
  <c r="K46" i="24"/>
  <c r="C106" i="24"/>
  <c r="C73" i="24"/>
  <c r="C75" i="24"/>
  <c r="C97" i="24"/>
  <c r="M11" i="24"/>
  <c r="M46" i="24"/>
  <c r="C84" i="24"/>
  <c r="C105" i="24"/>
  <c r="C74" i="24"/>
  <c r="O106" i="24"/>
  <c r="O105" i="24"/>
  <c r="O83" i="24"/>
  <c r="O90" i="24"/>
  <c r="O93" i="24"/>
  <c r="O81" i="24"/>
  <c r="O78" i="24"/>
  <c r="O102" i="24"/>
  <c r="O91" i="24"/>
  <c r="O89" i="24"/>
  <c r="O73" i="24"/>
  <c r="O76" i="24"/>
  <c r="O104" i="24"/>
  <c r="O74" i="24"/>
  <c r="O92" i="24"/>
  <c r="O97" i="24"/>
  <c r="O72" i="24"/>
  <c r="M15" i="24"/>
  <c r="M21" i="24"/>
  <c r="M27" i="24"/>
  <c r="M40" i="24"/>
  <c r="M30" i="24"/>
  <c r="M8" i="24"/>
  <c r="M68" i="24" s="1"/>
  <c r="M42" i="24"/>
  <c r="M52" i="24"/>
  <c r="M19" i="24"/>
  <c r="M34" i="24"/>
  <c r="M26" i="24"/>
  <c r="M39" i="24"/>
  <c r="M45" i="24"/>
  <c r="M13" i="24"/>
  <c r="M28" i="24"/>
  <c r="M22" i="24"/>
  <c r="M12" i="24"/>
  <c r="M43" i="24"/>
  <c r="M41" i="24"/>
  <c r="M20" i="24"/>
  <c r="M18" i="24"/>
  <c r="M35" i="24"/>
  <c r="M14" i="24"/>
  <c r="M29" i="24"/>
  <c r="M50" i="24"/>
  <c r="M49" i="24"/>
  <c r="M25" i="24"/>
  <c r="M51" i="24"/>
  <c r="M31" i="24"/>
  <c r="M44" i="24"/>
  <c r="M37" i="24"/>
  <c r="L68" i="24"/>
  <c r="M38" i="24"/>
  <c r="K11" i="24"/>
  <c r="K41" i="24"/>
  <c r="K18" i="24"/>
  <c r="K50" i="24"/>
  <c r="K51" i="24"/>
  <c r="K52" i="24"/>
  <c r="K29" i="24"/>
  <c r="K43" i="24"/>
  <c r="K44" i="24"/>
  <c r="K15" i="24"/>
  <c r="K34" i="24"/>
  <c r="K25" i="24"/>
  <c r="K49" i="24"/>
  <c r="K31" i="24"/>
  <c r="K40" i="24"/>
  <c r="J68" i="24"/>
  <c r="K21" i="24"/>
  <c r="K42" i="24"/>
  <c r="K27" i="24"/>
  <c r="K8" i="24"/>
  <c r="K68" i="24" s="1"/>
  <c r="K39" i="24"/>
  <c r="K37" i="24"/>
  <c r="K19" i="24"/>
  <c r="K20" i="24"/>
  <c r="K12" i="24"/>
  <c r="K30" i="24"/>
  <c r="K13" i="24"/>
  <c r="K14" i="24"/>
  <c r="K45" i="24"/>
  <c r="K26" i="24"/>
  <c r="K28" i="24"/>
  <c r="K35" i="24"/>
  <c r="K22" i="24"/>
  <c r="I21" i="24"/>
  <c r="I43" i="24"/>
  <c r="I37" i="24"/>
  <c r="I31" i="24"/>
  <c r="I20" i="24"/>
  <c r="I35" i="24"/>
  <c r="I30" i="24"/>
  <c r="I27" i="24"/>
  <c r="I14" i="24"/>
  <c r="I25" i="24"/>
  <c r="I26" i="24"/>
  <c r="I19" i="24"/>
  <c r="I40" i="24"/>
  <c r="I8" i="24"/>
  <c r="I68" i="24" s="1"/>
  <c r="I22" i="24"/>
  <c r="I51" i="24"/>
  <c r="I45" i="24"/>
  <c r="I18" i="24"/>
  <c r="I44" i="24"/>
  <c r="I15" i="24"/>
  <c r="I52" i="24"/>
  <c r="I13" i="24"/>
  <c r="I41" i="24"/>
  <c r="I49" i="24"/>
  <c r="I34" i="24"/>
  <c r="H68" i="24"/>
  <c r="I39" i="24"/>
  <c r="I12" i="24"/>
  <c r="I29" i="24"/>
  <c r="I50" i="24"/>
  <c r="I42" i="24"/>
  <c r="I28" i="24"/>
  <c r="I11" i="24"/>
  <c r="G15" i="24"/>
  <c r="G50" i="24"/>
  <c r="G13" i="24"/>
  <c r="G20" i="24"/>
  <c r="G51" i="24"/>
  <c r="G44" i="24"/>
  <c r="G52" i="24"/>
  <c r="G18" i="24"/>
  <c r="G42" i="24"/>
  <c r="G26" i="24"/>
  <c r="G12" i="24"/>
  <c r="G22" i="24"/>
  <c r="G37" i="24"/>
  <c r="G28" i="24"/>
  <c r="G35" i="24"/>
  <c r="G19" i="24"/>
  <c r="G29" i="24"/>
  <c r="G30" i="24"/>
  <c r="G45" i="24"/>
  <c r="G8" i="24"/>
  <c r="G68" i="24" s="1"/>
  <c r="G31" i="24"/>
  <c r="G39" i="24"/>
  <c r="G14" i="24"/>
  <c r="G49" i="24"/>
  <c r="G21" i="24"/>
  <c r="G40" i="24"/>
  <c r="G43" i="24"/>
  <c r="F68" i="24"/>
  <c r="G41" i="24"/>
  <c r="G27" i="24"/>
  <c r="G25" i="24"/>
  <c r="G34" i="24"/>
  <c r="G11" i="24"/>
  <c r="D8" i="24"/>
  <c r="G38" i="24"/>
  <c r="O27" i="21"/>
  <c r="O25" i="21"/>
  <c r="O18" i="21"/>
  <c r="O31" i="21"/>
  <c r="O26" i="21"/>
  <c r="O14" i="21"/>
  <c r="O11" i="21"/>
  <c r="O29" i="21"/>
  <c r="O12" i="21"/>
  <c r="O21" i="21"/>
  <c r="O30" i="21"/>
  <c r="O19" i="21"/>
  <c r="O20" i="21"/>
  <c r="O17" i="21"/>
  <c r="F10" i="21"/>
  <c r="C10" i="21"/>
  <c r="C80" i="5"/>
  <c r="C77" i="5"/>
  <c r="C72" i="5"/>
  <c r="C97" i="5"/>
  <c r="O13" i="33"/>
  <c r="P18" i="33"/>
  <c r="N20" i="33"/>
  <c r="O24" i="33"/>
  <c r="P27" i="33"/>
  <c r="N29" i="33"/>
  <c r="C38" i="5"/>
  <c r="P11" i="33"/>
  <c r="L10" i="33"/>
  <c r="L7" i="33" s="1"/>
  <c r="P21" i="33"/>
  <c r="P30" i="33"/>
  <c r="P13" i="33"/>
  <c r="O20" i="33"/>
  <c r="D10" i="33"/>
  <c r="F10" i="33"/>
  <c r="P12" i="33"/>
  <c r="N14" i="33"/>
  <c r="O19" i="33"/>
  <c r="N25" i="33"/>
  <c r="O28" i="33"/>
  <c r="N13" i="33"/>
  <c r="O27" i="33"/>
  <c r="P24" i="33"/>
  <c r="N26" i="33"/>
  <c r="O29" i="33"/>
  <c r="P20" i="33"/>
  <c r="O12" i="33"/>
  <c r="P17" i="33"/>
  <c r="N28" i="33"/>
  <c r="B10" i="33"/>
  <c r="N11" i="33"/>
  <c r="H10" i="33"/>
  <c r="H7" i="33" s="1"/>
  <c r="I29" i="33" s="1"/>
  <c r="O14" i="33"/>
  <c r="P19" i="33"/>
  <c r="N21" i="33"/>
  <c r="O25" i="33"/>
  <c r="P28" i="33"/>
  <c r="N30" i="33"/>
  <c r="C11" i="5"/>
  <c r="O10" i="21"/>
  <c r="Q10" i="21"/>
  <c r="O18" i="33"/>
  <c r="N24" i="33"/>
  <c r="N17" i="33"/>
  <c r="N12" i="33"/>
  <c r="O17" i="33"/>
  <c r="O26" i="33"/>
  <c r="P29" i="33"/>
  <c r="N19" i="33"/>
  <c r="P26" i="33"/>
  <c r="O11" i="33"/>
  <c r="J10" i="33"/>
  <c r="J7" i="33" s="1"/>
  <c r="K13" i="33" s="1"/>
  <c r="P14" i="33"/>
  <c r="N18" i="33"/>
  <c r="O21" i="33"/>
  <c r="P25" i="33"/>
  <c r="N27" i="33"/>
  <c r="O30" i="33"/>
  <c r="C85" i="5" l="1"/>
  <c r="C76" i="5"/>
  <c r="C75" i="5"/>
  <c r="C105" i="5"/>
  <c r="C106" i="5"/>
  <c r="C99" i="5"/>
  <c r="C93" i="5"/>
  <c r="C86" i="5"/>
  <c r="C82" i="5"/>
  <c r="C92" i="5"/>
  <c r="C102" i="5"/>
  <c r="C73" i="5"/>
  <c r="C71" i="5"/>
  <c r="C89" i="5"/>
  <c r="C96" i="5"/>
  <c r="C101" i="5"/>
  <c r="C91" i="5"/>
  <c r="C78" i="5"/>
  <c r="C87" i="5"/>
  <c r="C100" i="5"/>
  <c r="C83" i="5"/>
  <c r="C104" i="5"/>
  <c r="C81" i="5"/>
  <c r="C84" i="5"/>
  <c r="C79" i="5"/>
  <c r="C98" i="5"/>
  <c r="C107" i="5"/>
  <c r="C103" i="5"/>
  <c r="C90" i="5"/>
  <c r="C88" i="5"/>
  <c r="C8" i="5"/>
  <c r="M25" i="33"/>
  <c r="M26" i="33"/>
  <c r="K86" i="5"/>
  <c r="K73" i="5"/>
  <c r="K97" i="5"/>
  <c r="K99" i="5"/>
  <c r="K87" i="5"/>
  <c r="K72" i="5"/>
  <c r="K98" i="5"/>
  <c r="K89" i="5"/>
  <c r="K93" i="5"/>
  <c r="K90" i="5"/>
  <c r="K102" i="5"/>
  <c r="K100" i="5"/>
  <c r="K96" i="5"/>
  <c r="K92" i="5"/>
  <c r="K106" i="5"/>
  <c r="K74" i="5"/>
  <c r="K76" i="5"/>
  <c r="K88" i="5"/>
  <c r="K81" i="5"/>
  <c r="K83" i="5"/>
  <c r="K80" i="5"/>
  <c r="K84" i="5"/>
  <c r="K79" i="5"/>
  <c r="K77" i="5"/>
  <c r="K101" i="5"/>
  <c r="K104" i="5"/>
  <c r="K78" i="5"/>
  <c r="K91" i="5"/>
  <c r="K82" i="5"/>
  <c r="K85" i="5"/>
  <c r="K75" i="5"/>
  <c r="K107" i="5"/>
  <c r="K103" i="5"/>
  <c r="K71" i="5"/>
  <c r="K105" i="5"/>
  <c r="O75" i="5"/>
  <c r="O78" i="5"/>
  <c r="O80" i="5"/>
  <c r="O88" i="5"/>
  <c r="O103" i="5"/>
  <c r="O100" i="5"/>
  <c r="O107" i="5"/>
  <c r="O97" i="5"/>
  <c r="O90" i="5"/>
  <c r="O96" i="5"/>
  <c r="O104" i="5"/>
  <c r="O101" i="5"/>
  <c r="O82" i="5"/>
  <c r="O93" i="5"/>
  <c r="O99" i="5"/>
  <c r="O73" i="5"/>
  <c r="O81" i="5"/>
  <c r="O77" i="5"/>
  <c r="O76" i="5"/>
  <c r="O71" i="5"/>
  <c r="O92" i="5"/>
  <c r="O105" i="5"/>
  <c r="O84" i="5"/>
  <c r="O89" i="5"/>
  <c r="O87" i="5"/>
  <c r="O72" i="5"/>
  <c r="O98" i="5"/>
  <c r="O86" i="5"/>
  <c r="O106" i="5"/>
  <c r="O91" i="5"/>
  <c r="O102" i="5"/>
  <c r="O79" i="5"/>
  <c r="O85" i="5"/>
  <c r="O83" i="5"/>
  <c r="O74" i="5"/>
  <c r="M71" i="5"/>
  <c r="M73" i="5"/>
  <c r="M72" i="5"/>
  <c r="M83" i="5"/>
  <c r="M99" i="5"/>
  <c r="M96" i="5"/>
  <c r="M78" i="5"/>
  <c r="M88" i="5"/>
  <c r="M100" i="5"/>
  <c r="M80" i="5"/>
  <c r="M92" i="5"/>
  <c r="M81" i="5"/>
  <c r="M82" i="5"/>
  <c r="M104" i="5"/>
  <c r="M84" i="5"/>
  <c r="M102" i="5"/>
  <c r="M93" i="5"/>
  <c r="M76" i="5"/>
  <c r="M85" i="5"/>
  <c r="M87" i="5"/>
  <c r="M103" i="5"/>
  <c r="M107" i="5"/>
  <c r="M106" i="5"/>
  <c r="M98" i="5"/>
  <c r="M90" i="5"/>
  <c r="M86" i="5"/>
  <c r="M105" i="5"/>
  <c r="M74" i="5"/>
  <c r="M97" i="5"/>
  <c r="M91" i="5"/>
  <c r="M77" i="5"/>
  <c r="M75" i="5"/>
  <c r="M89" i="5"/>
  <c r="M101" i="5"/>
  <c r="M79" i="5"/>
  <c r="G25" i="5"/>
  <c r="G39" i="5"/>
  <c r="G12" i="5"/>
  <c r="G31" i="5"/>
  <c r="F68" i="5"/>
  <c r="G15" i="5"/>
  <c r="G44" i="5"/>
  <c r="G37" i="5"/>
  <c r="G34" i="5"/>
  <c r="G8" i="5"/>
  <c r="G68" i="5" s="1"/>
  <c r="G13" i="5"/>
  <c r="G22" i="5"/>
  <c r="G49" i="5"/>
  <c r="G28" i="5"/>
  <c r="G41" i="5"/>
  <c r="G43" i="5"/>
  <c r="G50" i="5"/>
  <c r="G21" i="5"/>
  <c r="G51" i="5"/>
  <c r="G30" i="5"/>
  <c r="G20" i="5"/>
  <c r="G29" i="5"/>
  <c r="G27" i="5"/>
  <c r="G52" i="5"/>
  <c r="G35" i="5"/>
  <c r="G19" i="5"/>
  <c r="G45" i="5"/>
  <c r="G40" i="5"/>
  <c r="G26" i="5"/>
  <c r="G42" i="5"/>
  <c r="G18" i="5"/>
  <c r="G14" i="5"/>
  <c r="I76" i="5"/>
  <c r="I87" i="5"/>
  <c r="I71" i="5"/>
  <c r="I78" i="5"/>
  <c r="I101" i="5"/>
  <c r="I79" i="5"/>
  <c r="I98" i="5"/>
  <c r="I92" i="5"/>
  <c r="I90" i="5"/>
  <c r="I84" i="5"/>
  <c r="I107" i="5"/>
  <c r="I88" i="5"/>
  <c r="I73" i="5"/>
  <c r="I103" i="5"/>
  <c r="I102" i="5"/>
  <c r="I85" i="5"/>
  <c r="I82" i="5"/>
  <c r="I74" i="5"/>
  <c r="I83" i="5"/>
  <c r="I106" i="5"/>
  <c r="I80" i="5"/>
  <c r="I89" i="5"/>
  <c r="I96" i="5"/>
  <c r="I77" i="5"/>
  <c r="I104" i="5"/>
  <c r="I99" i="5"/>
  <c r="I105" i="5"/>
  <c r="I100" i="5"/>
  <c r="I91" i="5"/>
  <c r="I97" i="5"/>
  <c r="I86" i="5"/>
  <c r="I72" i="5"/>
  <c r="I81" i="5"/>
  <c r="I75" i="5"/>
  <c r="I93" i="5"/>
  <c r="G11" i="5"/>
  <c r="G38" i="5"/>
  <c r="E105" i="5"/>
  <c r="E107" i="5"/>
  <c r="E79" i="5"/>
  <c r="E76" i="5"/>
  <c r="E92" i="5"/>
  <c r="E103" i="5"/>
  <c r="E97" i="5"/>
  <c r="E90" i="5"/>
  <c r="E89" i="5"/>
  <c r="E106" i="5"/>
  <c r="E100" i="5"/>
  <c r="E87" i="5"/>
  <c r="E102" i="5"/>
  <c r="E104" i="5"/>
  <c r="E74" i="5"/>
  <c r="E99" i="5"/>
  <c r="E84" i="5"/>
  <c r="E78" i="5"/>
  <c r="E91" i="5"/>
  <c r="E98" i="5"/>
  <c r="E96" i="5"/>
  <c r="E83" i="5"/>
  <c r="E82" i="5"/>
  <c r="E72" i="5"/>
  <c r="E93" i="5"/>
  <c r="E77" i="5"/>
  <c r="E73" i="5"/>
  <c r="E81" i="5"/>
  <c r="E85" i="5"/>
  <c r="E71" i="5"/>
  <c r="E88" i="5"/>
  <c r="E101" i="5"/>
  <c r="E86" i="5"/>
  <c r="E80" i="5"/>
  <c r="E75" i="5"/>
  <c r="E11" i="24"/>
  <c r="E46" i="24"/>
  <c r="E38" i="24"/>
  <c r="M85" i="24"/>
  <c r="M102" i="24"/>
  <c r="M97" i="24"/>
  <c r="M99" i="24"/>
  <c r="M88" i="24"/>
  <c r="M86" i="24"/>
  <c r="M100" i="24"/>
  <c r="M101" i="24"/>
  <c r="M73" i="24"/>
  <c r="M78" i="24"/>
  <c r="M84" i="24"/>
  <c r="M81" i="24"/>
  <c r="M105" i="24"/>
  <c r="M96" i="24"/>
  <c r="M83" i="24"/>
  <c r="M98" i="24"/>
  <c r="M87" i="24"/>
  <c r="M93" i="24"/>
  <c r="M74" i="24"/>
  <c r="M106" i="24"/>
  <c r="M82" i="24"/>
  <c r="M77" i="24"/>
  <c r="M76" i="24"/>
  <c r="M72" i="24"/>
  <c r="M71" i="24"/>
  <c r="M89" i="24"/>
  <c r="M75" i="24"/>
  <c r="M107" i="24"/>
  <c r="M104" i="24"/>
  <c r="M79" i="24"/>
  <c r="M92" i="24"/>
  <c r="M103" i="24"/>
  <c r="M80" i="24"/>
  <c r="M90" i="24"/>
  <c r="M91" i="24"/>
  <c r="K77" i="24"/>
  <c r="K71" i="24"/>
  <c r="K98" i="24"/>
  <c r="K89" i="24"/>
  <c r="K86" i="24"/>
  <c r="K102" i="24"/>
  <c r="K97" i="24"/>
  <c r="K100" i="24"/>
  <c r="K90" i="24"/>
  <c r="K79" i="24"/>
  <c r="K103" i="24"/>
  <c r="K88" i="24"/>
  <c r="K101" i="24"/>
  <c r="K96" i="24"/>
  <c r="K83" i="24"/>
  <c r="K72" i="24"/>
  <c r="K78" i="24"/>
  <c r="K82" i="24"/>
  <c r="K106" i="24"/>
  <c r="K74" i="24"/>
  <c r="K75" i="24"/>
  <c r="K73" i="24"/>
  <c r="K104" i="24"/>
  <c r="K76" i="24"/>
  <c r="K80" i="24"/>
  <c r="K99" i="24"/>
  <c r="K87" i="24"/>
  <c r="K93" i="24"/>
  <c r="K92" i="24"/>
  <c r="K84" i="24"/>
  <c r="K107" i="24"/>
  <c r="K81" i="24"/>
  <c r="K91" i="24"/>
  <c r="K105" i="24"/>
  <c r="K85" i="24"/>
  <c r="I83" i="24"/>
  <c r="I97" i="24"/>
  <c r="I76" i="24"/>
  <c r="I91" i="24"/>
  <c r="I82" i="24"/>
  <c r="I87" i="24"/>
  <c r="I78" i="24"/>
  <c r="I81" i="24"/>
  <c r="I80" i="24"/>
  <c r="I72" i="24"/>
  <c r="I79" i="24"/>
  <c r="I90" i="24"/>
  <c r="I96" i="24"/>
  <c r="I77" i="24"/>
  <c r="I99" i="24"/>
  <c r="I71" i="24"/>
  <c r="I105" i="24"/>
  <c r="I102" i="24"/>
  <c r="I73" i="24"/>
  <c r="I74" i="24"/>
  <c r="I106" i="24"/>
  <c r="I100" i="24"/>
  <c r="I92" i="24"/>
  <c r="I103" i="24"/>
  <c r="I101" i="24"/>
  <c r="I88" i="24"/>
  <c r="I98" i="24"/>
  <c r="I85" i="24"/>
  <c r="I104" i="24"/>
  <c r="I107" i="24"/>
  <c r="I89" i="24"/>
  <c r="I86" i="24"/>
  <c r="I93" i="24"/>
  <c r="I75" i="24"/>
  <c r="I84" i="24"/>
  <c r="G77" i="24"/>
  <c r="G86" i="24"/>
  <c r="G97" i="24"/>
  <c r="G75" i="24"/>
  <c r="G100" i="24"/>
  <c r="G89" i="24"/>
  <c r="G92" i="24"/>
  <c r="G79" i="24"/>
  <c r="G72" i="24"/>
  <c r="G90" i="24"/>
  <c r="G99" i="24"/>
  <c r="G103" i="24"/>
  <c r="G74" i="24"/>
  <c r="G81" i="24"/>
  <c r="G101" i="24"/>
  <c r="G91" i="24"/>
  <c r="G106" i="24"/>
  <c r="G71" i="24"/>
  <c r="G85" i="24"/>
  <c r="G84" i="24"/>
  <c r="G88" i="24"/>
  <c r="G98" i="24"/>
  <c r="G82" i="24"/>
  <c r="G93" i="24"/>
  <c r="G73" i="24"/>
  <c r="G83" i="24"/>
  <c r="G96" i="24"/>
  <c r="G87" i="24"/>
  <c r="G105" i="24"/>
  <c r="G104" i="24"/>
  <c r="G80" i="24"/>
  <c r="G78" i="24"/>
  <c r="G76" i="24"/>
  <c r="G102" i="24"/>
  <c r="G107" i="24"/>
  <c r="E39" i="24"/>
  <c r="E50" i="24"/>
  <c r="E27" i="24"/>
  <c r="E35" i="24"/>
  <c r="E40" i="24"/>
  <c r="E21" i="24"/>
  <c r="E20" i="24"/>
  <c r="E45" i="24"/>
  <c r="E34" i="24"/>
  <c r="E14" i="24"/>
  <c r="E42" i="24"/>
  <c r="E43" i="24"/>
  <c r="E8" i="24"/>
  <c r="C8" i="24" s="1"/>
  <c r="E26" i="24"/>
  <c r="E18" i="24"/>
  <c r="E30" i="24"/>
  <c r="E52" i="24"/>
  <c r="E49" i="24"/>
  <c r="E15" i="24"/>
  <c r="E37" i="24"/>
  <c r="E51" i="24"/>
  <c r="E44" i="24"/>
  <c r="E22" i="24"/>
  <c r="E25" i="24"/>
  <c r="E29" i="24"/>
  <c r="E41" i="24"/>
  <c r="E19" i="24"/>
  <c r="E31" i="24"/>
  <c r="E12" i="24"/>
  <c r="D68" i="24"/>
  <c r="E28" i="24"/>
  <c r="E13" i="24"/>
  <c r="O7" i="21"/>
  <c r="L13" i="21"/>
  <c r="L26" i="21"/>
  <c r="L31" i="21"/>
  <c r="L14" i="21"/>
  <c r="L21" i="21"/>
  <c r="L12" i="21"/>
  <c r="L17" i="21"/>
  <c r="L18" i="21"/>
  <c r="L29" i="21"/>
  <c r="L30" i="21"/>
  <c r="L19" i="21"/>
  <c r="L27" i="21"/>
  <c r="L20" i="21"/>
  <c r="L11" i="21"/>
  <c r="L28" i="21"/>
  <c r="L25" i="21"/>
  <c r="L10" i="21"/>
  <c r="I31" i="21"/>
  <c r="I18" i="21"/>
  <c r="I26" i="21"/>
  <c r="I12" i="21"/>
  <c r="I25" i="21"/>
  <c r="I27" i="21"/>
  <c r="I28" i="21"/>
  <c r="I11" i="21"/>
  <c r="I13" i="21"/>
  <c r="I29" i="21"/>
  <c r="I19" i="21"/>
  <c r="I30" i="21"/>
  <c r="I14" i="21"/>
  <c r="Q7" i="21"/>
  <c r="I20" i="21"/>
  <c r="I21" i="21"/>
  <c r="I17" i="21"/>
  <c r="I10" i="21"/>
  <c r="F21" i="21"/>
  <c r="F25" i="21"/>
  <c r="F19" i="21"/>
  <c r="F11" i="21"/>
  <c r="F26" i="21"/>
  <c r="F12" i="21"/>
  <c r="F14" i="21"/>
  <c r="F7" i="21" s="1"/>
  <c r="F27" i="21"/>
  <c r="F29" i="21"/>
  <c r="F13" i="21"/>
  <c r="F17" i="21"/>
  <c r="F28" i="21"/>
  <c r="F18" i="21"/>
  <c r="F30" i="21"/>
  <c r="F20" i="21"/>
  <c r="F31" i="21"/>
  <c r="C12" i="21"/>
  <c r="C14" i="21"/>
  <c r="C7" i="21" s="1"/>
  <c r="C29" i="21"/>
  <c r="C31" i="21"/>
  <c r="C28" i="21"/>
  <c r="C18" i="21"/>
  <c r="C21" i="21"/>
  <c r="C20" i="21"/>
  <c r="C19" i="21"/>
  <c r="C25" i="21"/>
  <c r="C30" i="21"/>
  <c r="C13" i="21"/>
  <c r="C11" i="21"/>
  <c r="C27" i="21"/>
  <c r="C26" i="21"/>
  <c r="C17" i="21"/>
  <c r="M14" i="33"/>
  <c r="I27" i="33"/>
  <c r="I19" i="33"/>
  <c r="I17" i="33"/>
  <c r="I26" i="33"/>
  <c r="I18" i="33"/>
  <c r="I12" i="33"/>
  <c r="I28" i="33"/>
  <c r="M24" i="33"/>
  <c r="K25" i="33"/>
  <c r="I21" i="33"/>
  <c r="I25" i="33"/>
  <c r="K30" i="33"/>
  <c r="I24" i="33"/>
  <c r="I20" i="33"/>
  <c r="I14" i="33"/>
  <c r="K18" i="33"/>
  <c r="K11" i="33"/>
  <c r="M20" i="33"/>
  <c r="M19" i="33"/>
  <c r="M13" i="33"/>
  <c r="M18" i="33"/>
  <c r="M29" i="33"/>
  <c r="M28" i="33"/>
  <c r="M12" i="33"/>
  <c r="M7" i="33"/>
  <c r="M11" i="33"/>
  <c r="M27" i="33"/>
  <c r="M30" i="33"/>
  <c r="M17" i="33"/>
  <c r="M21" i="33"/>
  <c r="K28" i="33"/>
  <c r="K14" i="33"/>
  <c r="K12" i="33"/>
  <c r="K26" i="33"/>
  <c r="K24" i="33"/>
  <c r="K29" i="33"/>
  <c r="K19" i="33"/>
  <c r="K17" i="33"/>
  <c r="K20" i="33"/>
  <c r="K27" i="33"/>
  <c r="K21" i="33"/>
  <c r="I13" i="33"/>
  <c r="I30" i="33"/>
  <c r="I11" i="33"/>
  <c r="K7" i="33"/>
  <c r="F7" i="33"/>
  <c r="D7" i="33"/>
  <c r="E10" i="33" s="1"/>
  <c r="B7" i="33"/>
  <c r="P10" i="33"/>
  <c r="M10" i="33"/>
  <c r="N10" i="33"/>
  <c r="I10" i="33"/>
  <c r="O10" i="33"/>
  <c r="K10" i="33"/>
  <c r="I7" i="33" l="1"/>
  <c r="C68" i="5"/>
  <c r="G89" i="5"/>
  <c r="G90" i="5"/>
  <c r="G80" i="5"/>
  <c r="G82" i="5"/>
  <c r="G96" i="5"/>
  <c r="G75" i="5"/>
  <c r="G76" i="5"/>
  <c r="G100" i="5"/>
  <c r="G99" i="5"/>
  <c r="G97" i="5"/>
  <c r="G74" i="5"/>
  <c r="G107" i="5"/>
  <c r="G106" i="5"/>
  <c r="G84" i="5"/>
  <c r="G103" i="5"/>
  <c r="G101" i="5"/>
  <c r="G104" i="5"/>
  <c r="G78" i="5"/>
  <c r="G83" i="5"/>
  <c r="G77" i="5"/>
  <c r="G92" i="5"/>
  <c r="G79" i="5"/>
  <c r="G73" i="5"/>
  <c r="G86" i="5"/>
  <c r="G105" i="5"/>
  <c r="G102" i="5"/>
  <c r="G85" i="5"/>
  <c r="G88" i="5"/>
  <c r="G81" i="5"/>
  <c r="G98" i="5"/>
  <c r="G93" i="5"/>
  <c r="G72" i="5"/>
  <c r="G87" i="5"/>
  <c r="G71" i="5"/>
  <c r="G91" i="5"/>
  <c r="C68" i="24"/>
  <c r="E68" i="24"/>
  <c r="E103" i="24"/>
  <c r="E75" i="24"/>
  <c r="E79" i="24"/>
  <c r="E99" i="24"/>
  <c r="E81" i="24"/>
  <c r="E80" i="24"/>
  <c r="E91" i="24"/>
  <c r="E72" i="24"/>
  <c r="E97" i="24"/>
  <c r="E106" i="24"/>
  <c r="E92" i="24"/>
  <c r="E76" i="24"/>
  <c r="E88" i="24"/>
  <c r="E83" i="24"/>
  <c r="E73" i="24"/>
  <c r="E93" i="24"/>
  <c r="E78" i="24"/>
  <c r="E71" i="24"/>
  <c r="E85" i="24"/>
  <c r="E84" i="24"/>
  <c r="E89" i="24"/>
  <c r="E105" i="24"/>
  <c r="E101" i="24"/>
  <c r="E82" i="24"/>
  <c r="E96" i="24"/>
  <c r="E104" i="24"/>
  <c r="E74" i="24"/>
  <c r="E77" i="24"/>
  <c r="E90" i="24"/>
  <c r="E107" i="24"/>
  <c r="E98" i="24"/>
  <c r="E87" i="24"/>
  <c r="E100" i="24"/>
  <c r="E102" i="24"/>
  <c r="E86" i="24"/>
  <c r="I7" i="21"/>
  <c r="L7" i="21"/>
  <c r="P7" i="33"/>
  <c r="G11" i="33"/>
  <c r="G20" i="33"/>
  <c r="G19" i="33"/>
  <c r="G30" i="33"/>
  <c r="G28" i="33"/>
  <c r="G29" i="33"/>
  <c r="G17" i="33"/>
  <c r="G21" i="33"/>
  <c r="G14" i="33"/>
  <c r="G13" i="33"/>
  <c r="G25" i="33"/>
  <c r="G26" i="33"/>
  <c r="G12" i="33"/>
  <c r="G27" i="33"/>
  <c r="G18" i="33"/>
  <c r="G24" i="33"/>
  <c r="G10" i="33"/>
  <c r="E17" i="33"/>
  <c r="E30" i="33"/>
  <c r="E19" i="33"/>
  <c r="E27" i="33"/>
  <c r="E25" i="33"/>
  <c r="E24" i="33"/>
  <c r="E13" i="33"/>
  <c r="E21" i="33"/>
  <c r="E11" i="33"/>
  <c r="E18" i="33"/>
  <c r="E14" i="33"/>
  <c r="O7" i="33"/>
  <c r="E12" i="33"/>
  <c r="E28" i="33"/>
  <c r="E26" i="33"/>
  <c r="E20" i="33"/>
  <c r="E29" i="33"/>
  <c r="C14" i="33"/>
  <c r="C13" i="33"/>
  <c r="C30" i="33"/>
  <c r="C20" i="33"/>
  <c r="C12" i="33"/>
  <c r="C25" i="33"/>
  <c r="C27" i="33"/>
  <c r="C21" i="33"/>
  <c r="C24" i="33"/>
  <c r="C18" i="33"/>
  <c r="C11" i="33"/>
  <c r="C29" i="33"/>
  <c r="C26" i="33"/>
  <c r="E7" i="33"/>
  <c r="C19" i="33"/>
  <c r="N7" i="33"/>
  <c r="G7" i="33"/>
  <c r="C28" i="33"/>
  <c r="C17" i="33"/>
  <c r="C10" i="33"/>
  <c r="C7" i="33" l="1"/>
</calcChain>
</file>

<file path=xl/sharedStrings.xml><?xml version="1.0" encoding="utf-8"?>
<sst xmlns="http://schemas.openxmlformats.org/spreadsheetml/2006/main" count="620" uniqueCount="149">
  <si>
    <t>Total</t>
  </si>
  <si>
    <t>Cuenta propia</t>
  </si>
  <si>
    <t>Hombre</t>
  </si>
  <si>
    <t>Mujer</t>
  </si>
  <si>
    <t>Total Asalariados</t>
  </si>
  <si>
    <t>No.</t>
  </si>
  <si>
    <t>Total Ocupados</t>
  </si>
  <si>
    <t>Asalariados</t>
  </si>
  <si>
    <t xml:space="preserve">No. </t>
  </si>
  <si>
    <t xml:space="preserve">Total </t>
  </si>
  <si>
    <t>Privado</t>
  </si>
  <si>
    <t>Dominios</t>
  </si>
  <si>
    <t>Nivel Educativo</t>
  </si>
  <si>
    <t>Sexo</t>
  </si>
  <si>
    <t>Rama de Actividad</t>
  </si>
  <si>
    <t>Rama de Actividad (1 dig.)</t>
  </si>
  <si>
    <t>Ocupación (1 Dig.)</t>
  </si>
  <si>
    <t>Rango de Edad</t>
  </si>
  <si>
    <t>....... Continuación</t>
  </si>
  <si>
    <t>Rama de Actividad (1 Dig.)</t>
  </si>
  <si>
    <t>Pers. que declaran Ing.</t>
  </si>
  <si>
    <t>Total Pers. Ocupadas</t>
  </si>
  <si>
    <t>Población Total</t>
  </si>
  <si>
    <t>MBT</t>
  </si>
  <si>
    <t>Ocupados</t>
  </si>
  <si>
    <t>Desocupados</t>
  </si>
  <si>
    <t>AEP</t>
  </si>
  <si>
    <t>Ingreso Promedio</t>
  </si>
  <si>
    <t xml:space="preserve">Rango de edad </t>
  </si>
  <si>
    <t>Declaran Ingresos</t>
  </si>
  <si>
    <t>Cuenta Propia</t>
  </si>
  <si>
    <t>Categorías</t>
  </si>
  <si>
    <t>Ocupación Principal</t>
  </si>
  <si>
    <t>Nivel  Educativo</t>
  </si>
  <si>
    <t>Dominio</t>
  </si>
  <si>
    <t>Sin Nivel</t>
  </si>
  <si>
    <t>Primaria</t>
  </si>
  <si>
    <t>Secundaria</t>
  </si>
  <si>
    <t>Superior</t>
  </si>
  <si>
    <t>De 15 a 18 años</t>
  </si>
  <si>
    <t>De 19 a 24 años</t>
  </si>
  <si>
    <t>De 25 a 29 años</t>
  </si>
  <si>
    <t xml:space="preserve"> Distrito Central</t>
  </si>
  <si>
    <t xml:space="preserve"> San Pedro Sula</t>
  </si>
  <si>
    <t xml:space="preserve"> Rural</t>
  </si>
  <si>
    <t>No sabe, no responde</t>
  </si>
  <si>
    <t>De 30 a 35 años</t>
  </si>
  <si>
    <t>De 36 a 44 años</t>
  </si>
  <si>
    <t>De 45 a 59 años</t>
  </si>
  <si>
    <t>Terciaria</t>
  </si>
  <si>
    <t>Distrito Central</t>
  </si>
  <si>
    <t>San Pedro Sula</t>
  </si>
  <si>
    <t>Rural</t>
  </si>
  <si>
    <t xml:space="preserve"> Hombre</t>
  </si>
  <si>
    <t>Industria manufacturera</t>
  </si>
  <si>
    <t xml:space="preserve"> Urbano</t>
  </si>
  <si>
    <t>Urbano</t>
  </si>
  <si>
    <t>Total Nacional</t>
  </si>
  <si>
    <t xml:space="preserve">Total Nacional </t>
  </si>
  <si>
    <t>según dominio,  nivel educativo, rango de edad, sexo, rama de actividad y ocupación</t>
  </si>
  <si>
    <t>AEP= Años de Estudio Promedio</t>
  </si>
  <si>
    <t>MBT= Meses promedio en Busca de Trabajo</t>
  </si>
  <si>
    <t xml:space="preserve">Cuadro No. 3. Personas ocupadas por categoría ocupacional, según dominio, nivel educativo, rango de edad, sexo. </t>
  </si>
  <si>
    <t>Cuadro No. 4. Personas ocupadas y que declaran ingresos por categoría ocupacional, según dominio, nivel educativo, rango de edad,</t>
  </si>
  <si>
    <t>sexo, número de salarios mínimos devengados, rama de actividad y ocupación</t>
  </si>
  <si>
    <t>Cuadro No. 5. Ingreso promedio de las personas ocupadas por categoría  ocupacional, según dominio,</t>
  </si>
  <si>
    <t>nivel educativo, rango de edad, sexo, número de salarios mínimos, rama de actividad y ocupación</t>
  </si>
  <si>
    <t>rangos de edad, sexo, número de salarios mínimos devengados, rama de actividad y ocupación</t>
  </si>
  <si>
    <t>Cuadro No. 6. Años de estudio promedio de las personas ocupadas por categoría ocupacional, según dominio, nivel educativo,</t>
  </si>
  <si>
    <t xml:space="preserve">número de salarios mínimos, rama de actividad y ocupación </t>
  </si>
  <si>
    <t>Ocupación Principal, Lps/Mes/Persona</t>
  </si>
  <si>
    <t>% 1/</t>
  </si>
  <si>
    <t>1/ Porcentaje por columna</t>
  </si>
  <si>
    <t>2/ El nivel educativo incluye la población menor de cinco años</t>
  </si>
  <si>
    <t>1/ Porcentaje por columnas</t>
  </si>
  <si>
    <t>2/ Porcentaje  por filas</t>
  </si>
  <si>
    <t xml:space="preserve"> Resto urbano</t>
  </si>
  <si>
    <t>Resto urbano</t>
  </si>
  <si>
    <t>De 60 años y más</t>
  </si>
  <si>
    <t>Busca trabajo por primera vez</t>
  </si>
  <si>
    <t>Tasa de Participación (TP)</t>
  </si>
  <si>
    <t>Menos de un salario</t>
  </si>
  <si>
    <t>De 1 a 2 salarios</t>
  </si>
  <si>
    <t>De 2 a 3 salarios</t>
  </si>
  <si>
    <t>De 3 a 4 salarios</t>
  </si>
  <si>
    <t>De 4 salarios y más</t>
  </si>
  <si>
    <t>Total Nacional 2/</t>
  </si>
  <si>
    <t>No. de Salarios Mínimos 3/</t>
  </si>
  <si>
    <t>No. de Salarios Mínimos 1/</t>
  </si>
  <si>
    <t>Público</t>
  </si>
  <si>
    <t>Doméstico</t>
  </si>
  <si>
    <t>Nivel educativo 2/</t>
  </si>
  <si>
    <t>Cuadro No. 5. Ingreso promedio de las personas ocupadas que declaran Ingreso por categoría  ocupacional, según dominio,</t>
  </si>
  <si>
    <t>Cuadro No. 6. Años de estudio promedio de las personas ocupadas por categoría ocupacional, según dominio, nivel educativo,rangos de edad, sexo, número de salarios mínimos devengados, rama de actividad y ocupación</t>
  </si>
  <si>
    <t>Agricultura, ganaderia, silvicultura y pesca</t>
  </si>
  <si>
    <t>Explotacion de minas y canteras</t>
  </si>
  <si>
    <t>Suministro de electricidad, gas, vapor y aire acondicionado</t>
  </si>
  <si>
    <t>Suministro de agua, evacuacion de aguas residuales, gestion de desechos y descontaminacion</t>
  </si>
  <si>
    <t>Construccion</t>
  </si>
  <si>
    <t>Comercio al por mayor y al por menor, reparacion de vehiculos automotores y motocicletas</t>
  </si>
  <si>
    <t>Transporte y almacenamiento</t>
  </si>
  <si>
    <t>Actividades de alojamiento y de servicios de comida</t>
  </si>
  <si>
    <t>Informacion y comunicaciones</t>
  </si>
  <si>
    <t>Actividades finacieras y de seguros</t>
  </si>
  <si>
    <t>Actividades inmobiliarias</t>
  </si>
  <si>
    <t>Actividades profesionales, cientificas y tecnicas</t>
  </si>
  <si>
    <t>Actividades de servicios administrativos y de apoyo</t>
  </si>
  <si>
    <t>Aministracion publica y defensa, planes de seguridad social de afiliacion obligatoria</t>
  </si>
  <si>
    <t>Enseñanza</t>
  </si>
  <si>
    <t>Actividades de atencion de la salud humana y de asistencia social</t>
  </si>
  <si>
    <t>Actividades artisticas, de entretenimiento y recreativas</t>
  </si>
  <si>
    <t>Otras actividades de servicios</t>
  </si>
  <si>
    <t>Actividades de los hogares como empleadores y actividades no diferenciadas de los hogares como productores de bienes y s</t>
  </si>
  <si>
    <t>Actividades de organizaciones y organos extraterritoriales</t>
  </si>
  <si>
    <t>Ocupaciones NO especificadas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</si>
  <si>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</si>
  <si>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</si>
  <si>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</si>
  <si>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</si>
  <si>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</si>
  <si>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</si>
  <si>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</si>
  <si>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</si>
  <si>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</si>
  <si>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</si>
  <si>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</si>
  <si>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>Rama de actividad NO especificada</t>
  </si>
  <si>
    <t>Trabajador Familiar</t>
  </si>
  <si>
    <t>No declara Ingresos</t>
  </si>
  <si>
    <t>Aprendiz</t>
  </si>
  <si>
    <t>No delcaran ingresos</t>
  </si>
  <si>
    <t>No declran ingresos</t>
  </si>
  <si>
    <t>Fuerza de trabajo</t>
  </si>
  <si>
    <t xml:space="preserve">Cuadro No. 1. Población en Edad de Trabajar (PET), Fuerza de trabajo y Tasa de Participación (TP) </t>
  </si>
  <si>
    <t>según dominio, nivel educativo y rango de edad</t>
  </si>
  <si>
    <t>Contratista Dependiente</t>
  </si>
  <si>
    <t>Cuadro No. 2. Tasa de Desocupación (TD), Población en Edad de Trabajar (PET) y Fuerza de trabajo,</t>
  </si>
  <si>
    <t>TD</t>
  </si>
  <si>
    <t>TD= Tasa De Desocupación  antes llamada Tasa de Desempleo Abierto</t>
  </si>
  <si>
    <t>Menos de 1 salario y trabaja menos de una jornada laboral</t>
  </si>
  <si>
    <t>Menos de 1 salario y trabaja mas de una jornada laboral</t>
  </si>
  <si>
    <t>Menos de 1 salario y no declaran horas</t>
  </si>
  <si>
    <t>Menores de 15</t>
  </si>
  <si>
    <t>Población en Edad de Trabajar (PET)/3</t>
  </si>
  <si>
    <t>/3PET: Comprende la población de 15 años y más</t>
  </si>
  <si>
    <t>/3 PET: Comprende la población de 15 años y más</t>
  </si>
  <si>
    <t>3/ No. de salarios mínimos (personas que declaran ingresos) y trabajan 40 Hrs.en ele sector Publico y 44 Hrs.en el sector Privado</t>
  </si>
  <si>
    <t>1/ No. de salarios mínimos (personas que declaran ingresos) y trabajan 40 Hrs.en ele sector Publico y 44 Hrs.en el sector Privado</t>
  </si>
  <si>
    <t>Fuente: Instituto Nacional de Estadística (INE).  LXXIV Encuesta Permanente de Hogares de Propósitos Múltiples, Junio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</si>
</sst>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0.0"/>
    <numFmt numFmtId="170" formatCode="_-* #,##0_-;\-* #,##0_-;_-* &quot;-&quot;?_-;_-@_-"/>
    <numFmt numFmtId="171" formatCode="_-[$€]* #,##0.00_-;\-[$€]* #,##0.00_-;_-[$€]* &quot;-&quot;??_-;_-@_-"/>
  </numFmts>
  <fonts count="14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1">
    <xf numFmtId="0" fontId="0" fillId="0" borderId="0"/>
    <xf numFmtId="171" fontId="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2" fillId="0" borderId="0"/>
    <xf numFmtId="0" fontId="1" fillId="0" borderId="0"/>
  </cellStyleXfs>
  <cellXfs count="241">
    <xf numFmtId="0" fontId="0" fillId="0" borderId="0" xfId="0"/>
    <xf numFmtId="167" fontId="0" fillId="0" borderId="0" xfId="17" applyNumberFormat="1" applyFont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167" fontId="4" fillId="0" borderId="0" xfId="17" applyNumberFormat="1" applyFont="1" applyBorder="1"/>
    <xf numFmtId="0" fontId="5" fillId="0" borderId="0" xfId="0" applyFont="1"/>
    <xf numFmtId="167" fontId="0" fillId="0" borderId="0" xfId="17" applyNumberFormat="1" applyFont="1" applyFill="1"/>
    <xf numFmtId="167" fontId="0" fillId="0" borderId="0" xfId="0" applyNumberFormat="1"/>
    <xf numFmtId="167" fontId="0" fillId="0" borderId="0" xfId="17" applyNumberFormat="1" applyFont="1" applyBorder="1" applyAlignment="1">
      <alignment horizontal="left" indent="1"/>
    </xf>
    <xf numFmtId="166" fontId="0" fillId="0" borderId="1" xfId="17" applyNumberFormat="1" applyFont="1" applyBorder="1"/>
    <xf numFmtId="0" fontId="4" fillId="0" borderId="0" xfId="96" applyFont="1" applyAlignment="1">
      <alignment horizontal="center"/>
    </xf>
    <xf numFmtId="0" fontId="5" fillId="0" borderId="0" xfId="96" applyFont="1" applyAlignment="1">
      <alignment horizontal="left" indent="1"/>
    </xf>
    <xf numFmtId="166" fontId="4" fillId="0" borderId="1" xfId="17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indent="1"/>
    </xf>
    <xf numFmtId="168" fontId="0" fillId="0" borderId="0" xfId="0" applyNumberFormat="1"/>
    <xf numFmtId="168" fontId="0" fillId="0" borderId="1" xfId="17" applyNumberFormat="1" applyFont="1" applyBorder="1"/>
    <xf numFmtId="168" fontId="0" fillId="0" borderId="0" xfId="17" applyNumberFormat="1" applyFont="1" applyBorder="1"/>
    <xf numFmtId="167" fontId="4" fillId="0" borderId="0" xfId="17" applyNumberFormat="1" applyFont="1" applyFill="1" applyBorder="1"/>
    <xf numFmtId="168" fontId="4" fillId="0" borderId="0" xfId="17" applyNumberFormat="1" applyFont="1" applyFill="1" applyBorder="1"/>
    <xf numFmtId="0" fontId="4" fillId="0" borderId="0" xfId="0" applyFont="1"/>
    <xf numFmtId="167" fontId="0" fillId="0" borderId="0" xfId="17" applyNumberFormat="1" applyFont="1" applyFill="1" applyBorder="1"/>
    <xf numFmtId="168" fontId="4" fillId="0" borderId="0" xfId="17" applyNumberFormat="1" applyFont="1" applyFill="1" applyBorder="1" applyAlignment="1">
      <alignment horizontal="center"/>
    </xf>
    <xf numFmtId="167" fontId="4" fillId="0" borderId="0" xfId="71" applyNumberFormat="1" applyFont="1" applyFill="1" applyBorder="1"/>
    <xf numFmtId="0" fontId="5" fillId="0" borderId="0" xfId="93" applyFont="1" applyAlignment="1">
      <alignment horizontal="left" indent="1"/>
    </xf>
    <xf numFmtId="167" fontId="4" fillId="0" borderId="0" xfId="17" applyNumberFormat="1" applyFont="1" applyBorder="1" applyAlignment="1">
      <alignment horizontal="left" vertical="justify"/>
    </xf>
    <xf numFmtId="168" fontId="0" fillId="0" borderId="0" xfId="17" applyNumberFormat="1" applyFont="1" applyFill="1" applyBorder="1"/>
    <xf numFmtId="169" fontId="4" fillId="0" borderId="0" xfId="96" applyNumberFormat="1" applyFont="1"/>
    <xf numFmtId="169" fontId="4" fillId="0" borderId="0" xfId="0" applyNumberFormat="1" applyFont="1" applyAlignment="1">
      <alignment horizontal="left" indent="1"/>
    </xf>
    <xf numFmtId="169" fontId="6" fillId="0" borderId="0" xfId="71" applyNumberFormat="1" applyFont="1" applyBorder="1" applyAlignment="1">
      <alignment horizontal="left" indent="2"/>
    </xf>
    <xf numFmtId="169" fontId="5" fillId="0" borderId="0" xfId="96" applyNumberFormat="1" applyFont="1" applyAlignment="1">
      <alignment horizontal="left" indent="1"/>
    </xf>
    <xf numFmtId="169" fontId="4" fillId="0" borderId="0" xfId="96" applyNumberFormat="1" applyFont="1" applyAlignment="1">
      <alignment horizontal="center"/>
    </xf>
    <xf numFmtId="169" fontId="4" fillId="0" borderId="1" xfId="17" applyNumberFormat="1" applyFont="1" applyBorder="1" applyAlignment="1">
      <alignment horizontal="center" vertical="center" wrapText="1"/>
    </xf>
    <xf numFmtId="169" fontId="4" fillId="0" borderId="2" xfId="17" applyNumberFormat="1" applyFont="1" applyBorder="1" applyAlignment="1">
      <alignment horizontal="center"/>
    </xf>
    <xf numFmtId="169" fontId="4" fillId="0" borderId="1" xfId="17" applyNumberFormat="1" applyFont="1" applyBorder="1" applyAlignment="1">
      <alignment horizontal="center"/>
    </xf>
    <xf numFmtId="169" fontId="4" fillId="0" borderId="0" xfId="17" applyNumberFormat="1" applyFont="1" applyBorder="1"/>
    <xf numFmtId="168" fontId="0" fillId="0" borderId="0" xfId="17" applyNumberFormat="1" applyFont="1" applyFill="1"/>
    <xf numFmtId="0" fontId="4" fillId="0" borderId="2" xfId="0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 wrapText="1"/>
    </xf>
    <xf numFmtId="167" fontId="0" fillId="0" borderId="1" xfId="17" applyNumberFormat="1" applyFont="1" applyFill="1" applyBorder="1"/>
    <xf numFmtId="169" fontId="0" fillId="0" borderId="0" xfId="0" applyNumberFormat="1"/>
    <xf numFmtId="167" fontId="0" fillId="0" borderId="0" xfId="17" applyNumberFormat="1" applyFont="1" applyFill="1" applyBorder="1" applyAlignment="1">
      <alignment horizontal="left" indent="2"/>
    </xf>
    <xf numFmtId="167" fontId="0" fillId="0" borderId="0" xfId="17" applyNumberFormat="1" applyFont="1" applyFill="1" applyBorder="1" applyAlignment="1">
      <alignment horizontal="left" indent="1"/>
    </xf>
    <xf numFmtId="168" fontId="0" fillId="0" borderId="0" xfId="17" applyNumberFormat="1" applyFont="1" applyFill="1" applyBorder="1" applyAlignment="1">
      <alignment horizontal="center"/>
    </xf>
    <xf numFmtId="167" fontId="0" fillId="0" borderId="0" xfId="17" applyNumberFormat="1" applyFont="1" applyFill="1" applyBorder="1" applyAlignment="1">
      <alignment horizontal="left" indent="3"/>
    </xf>
    <xf numFmtId="167" fontId="6" fillId="0" borderId="0" xfId="71" applyNumberFormat="1" applyFont="1" applyFill="1" applyBorder="1" applyAlignment="1">
      <alignment horizontal="left" indent="2"/>
    </xf>
    <xf numFmtId="0" fontId="4" fillId="0" borderId="1" xfId="0" applyFont="1" applyBorder="1" applyAlignment="1">
      <alignment horizontal="center" vertical="center" wrapText="1"/>
    </xf>
    <xf numFmtId="167" fontId="4" fillId="0" borderId="1" xfId="17" applyNumberFormat="1" applyFont="1" applyFill="1" applyBorder="1"/>
    <xf numFmtId="168" fontId="4" fillId="0" borderId="1" xfId="17" applyNumberFormat="1" applyFont="1" applyFill="1" applyBorder="1"/>
    <xf numFmtId="168" fontId="6" fillId="0" borderId="1" xfId="17" applyNumberFormat="1" applyFont="1" applyFill="1" applyBorder="1"/>
    <xf numFmtId="168" fontId="4" fillId="0" borderId="1" xfId="17" applyNumberFormat="1" applyFont="1" applyFill="1" applyBorder="1" applyAlignment="1">
      <alignment horizontal="center"/>
    </xf>
    <xf numFmtId="166" fontId="4" fillId="0" borderId="0" xfId="17" applyNumberFormat="1" applyFont="1" applyFill="1" applyBorder="1"/>
    <xf numFmtId="167" fontId="6" fillId="0" borderId="0" xfId="17" applyNumberFormat="1" applyFont="1" applyFill="1" applyBorder="1"/>
    <xf numFmtId="166" fontId="6" fillId="0" borderId="0" xfId="17" applyNumberFormat="1" applyFont="1" applyFill="1" applyBorder="1"/>
    <xf numFmtId="0" fontId="3" fillId="0" borderId="0" xfId="93"/>
    <xf numFmtId="0" fontId="4" fillId="0" borderId="0" xfId="93" applyFont="1"/>
    <xf numFmtId="168" fontId="3" fillId="0" borderId="0" xfId="93" applyNumberFormat="1"/>
    <xf numFmtId="167" fontId="4" fillId="0" borderId="0" xfId="76" applyNumberFormat="1" applyFont="1" applyFill="1" applyBorder="1"/>
    <xf numFmtId="167" fontId="3" fillId="0" borderId="0" xfId="71" applyNumberFormat="1" applyFill="1"/>
    <xf numFmtId="168" fontId="3" fillId="0" borderId="0" xfId="71" applyNumberFormat="1" applyFill="1"/>
    <xf numFmtId="166" fontId="3" fillId="0" borderId="0" xfId="71" applyNumberFormat="1" applyFill="1"/>
    <xf numFmtId="167" fontId="4" fillId="0" borderId="0" xfId="71" applyNumberFormat="1" applyFont="1" applyFill="1" applyAlignment="1">
      <alignment horizontal="center"/>
    </xf>
    <xf numFmtId="166" fontId="3" fillId="0" borderId="0" xfId="93" applyNumberFormat="1"/>
    <xf numFmtId="167" fontId="4" fillId="0" borderId="0" xfId="0" applyNumberFormat="1" applyFont="1"/>
    <xf numFmtId="167" fontId="4" fillId="0" borderId="2" xfId="17" applyNumberFormat="1" applyFont="1" applyFill="1" applyBorder="1" applyAlignment="1">
      <alignment horizontal="center"/>
    </xf>
    <xf numFmtId="168" fontId="4" fillId="0" borderId="2" xfId="17" applyNumberFormat="1" applyFont="1" applyFill="1" applyBorder="1" applyAlignment="1">
      <alignment horizontal="center"/>
    </xf>
    <xf numFmtId="167" fontId="3" fillId="0" borderId="0" xfId="17" applyNumberFormat="1" applyFill="1" applyBorder="1"/>
    <xf numFmtId="168" fontId="3" fillId="0" borderId="0" xfId="17" applyNumberFormat="1" applyFill="1" applyBorder="1"/>
    <xf numFmtId="170" fontId="4" fillId="0" borderId="0" xfId="0" applyNumberFormat="1" applyFont="1" applyAlignment="1">
      <alignment horizontal="center"/>
    </xf>
    <xf numFmtId="166" fontId="4" fillId="0" borderId="0" xfId="17" applyNumberFormat="1" applyFont="1" applyFill="1" applyBorder="1" applyAlignment="1">
      <alignment horizontal="right"/>
    </xf>
    <xf numFmtId="167" fontId="4" fillId="0" borderId="0" xfId="17" applyNumberFormat="1" applyFont="1" applyFill="1" applyBorder="1" applyAlignment="1">
      <alignment horizontal="right"/>
    </xf>
    <xf numFmtId="166" fontId="0" fillId="0" borderId="0" xfId="17" applyNumberFormat="1" applyFont="1" applyFill="1" applyBorder="1" applyAlignment="1">
      <alignment horizontal="right"/>
    </xf>
    <xf numFmtId="166" fontId="6" fillId="0" borderId="0" xfId="17" applyNumberFormat="1" applyFont="1" applyFill="1" applyBorder="1" applyAlignment="1">
      <alignment horizontal="right"/>
    </xf>
    <xf numFmtId="167" fontId="6" fillId="0" borderId="0" xfId="17" applyNumberFormat="1" applyFont="1" applyFill="1" applyBorder="1" applyAlignment="1">
      <alignment horizontal="right"/>
    </xf>
    <xf numFmtId="167" fontId="4" fillId="0" borderId="0" xfId="17" applyNumberFormat="1" applyFont="1" applyBorder="1" applyAlignment="1">
      <alignment horizontal="right" vertical="justify"/>
    </xf>
    <xf numFmtId="167" fontId="4" fillId="0" borderId="0" xfId="17" applyNumberFormat="1" applyFont="1" applyBorder="1" applyAlignment="1">
      <alignment horizontal="right"/>
    </xf>
    <xf numFmtId="166" fontId="0" fillId="0" borderId="0" xfId="17" applyNumberFormat="1" applyFont="1" applyFill="1" applyAlignment="1">
      <alignment horizontal="right"/>
    </xf>
    <xf numFmtId="166" fontId="4" fillId="0" borderId="0" xfId="17" applyNumberFormat="1" applyFont="1" applyBorder="1" applyAlignment="1">
      <alignment horizontal="right"/>
    </xf>
    <xf numFmtId="0" fontId="6" fillId="0" borderId="0" xfId="0" applyFont="1"/>
    <xf numFmtId="168" fontId="6" fillId="0" borderId="0" xfId="17" applyNumberFormat="1" applyFont="1" applyFill="1" applyBorder="1"/>
    <xf numFmtId="167" fontId="4" fillId="0" borderId="0" xfId="17" applyNumberFormat="1" applyFont="1" applyFill="1" applyBorder="1" applyAlignment="1">
      <alignment horizontal="left" indent="1"/>
    </xf>
    <xf numFmtId="167" fontId="4" fillId="0" borderId="0" xfId="17" applyNumberFormat="1" applyFont="1" applyFill="1"/>
    <xf numFmtId="167" fontId="6" fillId="0" borderId="0" xfId="17" applyNumberFormat="1" applyFont="1" applyFill="1" applyBorder="1" applyAlignment="1">
      <alignment horizontal="left" indent="1"/>
    </xf>
    <xf numFmtId="167" fontId="6" fillId="0" borderId="0" xfId="17" applyNumberFormat="1" applyFont="1" applyFill="1"/>
    <xf numFmtId="166" fontId="6" fillId="0" borderId="0" xfId="17" applyNumberFormat="1" applyFont="1" applyFill="1"/>
    <xf numFmtId="167" fontId="0" fillId="0" borderId="0" xfId="17" applyNumberFormat="1" applyFont="1" applyBorder="1" applyAlignment="1">
      <alignment horizontal="left" indent="2"/>
    </xf>
    <xf numFmtId="166" fontId="4" fillId="0" borderId="0" xfId="17" applyNumberFormat="1" applyFont="1" applyFill="1" applyBorder="1" applyAlignment="1">
      <alignment horizontal="center"/>
    </xf>
    <xf numFmtId="166" fontId="6" fillId="0" borderId="0" xfId="17" applyNumberFormat="1" applyFont="1" applyFill="1" applyBorder="1" applyAlignment="1">
      <alignment horizontal="center"/>
    </xf>
    <xf numFmtId="169" fontId="4" fillId="0" borderId="0" xfId="96" applyNumberFormat="1" applyFont="1" applyAlignment="1">
      <alignment horizontal="left" indent="1"/>
    </xf>
    <xf numFmtId="169" fontId="4" fillId="0" borderId="0" xfId="17" applyNumberFormat="1" applyFont="1" applyBorder="1" applyAlignment="1">
      <alignment horizontal="left" vertical="justify"/>
    </xf>
    <xf numFmtId="168" fontId="11" fillId="0" borderId="0" xfId="17" applyNumberFormat="1" applyFont="1" applyFill="1" applyBorder="1"/>
    <xf numFmtId="0" fontId="11" fillId="0" borderId="1" xfId="93" applyFont="1" applyBorder="1"/>
    <xf numFmtId="167" fontId="11" fillId="0" borderId="1" xfId="93" applyNumberFormat="1" applyFont="1" applyBorder="1"/>
    <xf numFmtId="168" fontId="11" fillId="0" borderId="1" xfId="93" applyNumberFormat="1" applyFont="1" applyBorder="1"/>
    <xf numFmtId="167" fontId="11" fillId="0" borderId="0" xfId="17" applyNumberFormat="1" applyFont="1" applyFill="1"/>
    <xf numFmtId="0" fontId="11" fillId="0" borderId="0" xfId="93" applyFont="1"/>
    <xf numFmtId="168" fontId="11" fillId="0" borderId="0" xfId="71" applyNumberFormat="1" applyFont="1" applyFill="1" applyBorder="1"/>
    <xf numFmtId="167" fontId="11" fillId="0" borderId="0" xfId="71" applyNumberFormat="1" applyFont="1" applyFill="1" applyBorder="1"/>
    <xf numFmtId="166" fontId="11" fillId="0" borderId="0" xfId="71" applyNumberFormat="1" applyFont="1" applyFill="1" applyBorder="1"/>
    <xf numFmtId="167" fontId="11" fillId="0" borderId="0" xfId="71" applyNumberFormat="1" applyFont="1" applyFill="1"/>
    <xf numFmtId="168" fontId="11" fillId="0" borderId="0" xfId="71" applyNumberFormat="1" applyFont="1" applyFill="1"/>
    <xf numFmtId="166" fontId="11" fillId="0" borderId="0" xfId="71" applyNumberFormat="1" applyFont="1" applyFill="1"/>
    <xf numFmtId="168" fontId="11" fillId="0" borderId="0" xfId="93" applyNumberFormat="1" applyFont="1"/>
    <xf numFmtId="167" fontId="11" fillId="0" borderId="1" xfId="71" applyNumberFormat="1" applyFont="1" applyFill="1" applyBorder="1"/>
    <xf numFmtId="168" fontId="11" fillId="0" borderId="1" xfId="71" applyNumberFormat="1" applyFont="1" applyFill="1" applyBorder="1"/>
    <xf numFmtId="166" fontId="11" fillId="0" borderId="0" xfId="93" applyNumberFormat="1" applyFont="1"/>
    <xf numFmtId="0" fontId="11" fillId="0" borderId="0" xfId="96" applyFont="1"/>
    <xf numFmtId="0" fontId="11" fillId="0" borderId="1" xfId="96" applyFont="1" applyBorder="1"/>
    <xf numFmtId="167" fontId="11" fillId="0" borderId="0" xfId="17" applyNumberFormat="1" applyFont="1" applyBorder="1"/>
    <xf numFmtId="167" fontId="11" fillId="0" borderId="0" xfId="17" applyNumberFormat="1" applyFont="1"/>
    <xf numFmtId="167" fontId="11" fillId="0" borderId="0" xfId="17" applyNumberFormat="1" applyFont="1" applyBorder="1" applyAlignment="1">
      <alignment horizontal="right"/>
    </xf>
    <xf numFmtId="166" fontId="11" fillId="0" borderId="1" xfId="17" applyNumberFormat="1" applyFont="1" applyBorder="1"/>
    <xf numFmtId="169" fontId="11" fillId="0" borderId="0" xfId="96" applyNumberFormat="1" applyFont="1"/>
    <xf numFmtId="169" fontId="11" fillId="0" borderId="0" xfId="17" applyNumberFormat="1" applyFont="1" applyBorder="1" applyAlignment="1">
      <alignment horizontal="left" indent="2"/>
    </xf>
    <xf numFmtId="169" fontId="11" fillId="0" borderId="0" xfId="17" applyNumberFormat="1" applyFont="1" applyBorder="1" applyAlignment="1">
      <alignment horizontal="left" indent="3"/>
    </xf>
    <xf numFmtId="169" fontId="11" fillId="0" borderId="0" xfId="96" applyNumberFormat="1" applyFont="1" applyAlignment="1">
      <alignment horizontal="left" indent="1"/>
    </xf>
    <xf numFmtId="166" fontId="11" fillId="0" borderId="0" xfId="17" applyNumberFormat="1" applyFont="1" applyBorder="1" applyAlignment="1">
      <alignment horizontal="right"/>
    </xf>
    <xf numFmtId="168" fontId="4" fillId="0" borderId="0" xfId="0" applyNumberFormat="1" applyFont="1" applyAlignment="1">
      <alignment horizontal="center"/>
    </xf>
    <xf numFmtId="167" fontId="3" fillId="0" borderId="2" xfId="17" applyNumberFormat="1" applyFill="1" applyBorder="1" applyAlignment="1">
      <alignment horizontal="left" indent="1"/>
    </xf>
    <xf numFmtId="0" fontId="0" fillId="0" borderId="2" xfId="0" applyBorder="1"/>
    <xf numFmtId="168" fontId="0" fillId="0" borderId="2" xfId="0" applyNumberFormat="1" applyBorder="1"/>
    <xf numFmtId="166" fontId="6" fillId="0" borderId="2" xfId="17" applyNumberFormat="1" applyFont="1" applyFill="1" applyBorder="1"/>
    <xf numFmtId="167" fontId="4" fillId="0" borderId="0" xfId="69" applyNumberFormat="1" applyFont="1" applyFill="1" applyBorder="1"/>
    <xf numFmtId="167" fontId="12" fillId="0" borderId="0" xfId="69" applyNumberFormat="1" applyFill="1" applyBorder="1"/>
    <xf numFmtId="167" fontId="12" fillId="0" borderId="0" xfId="69" applyNumberFormat="1" applyFont="1" applyFill="1" applyBorder="1" applyAlignment="1">
      <alignment horizontal="left" indent="1"/>
    </xf>
    <xf numFmtId="167" fontId="12" fillId="0" borderId="0" xfId="69" applyNumberFormat="1" applyFont="1" applyFill="1" applyBorder="1" applyAlignment="1">
      <alignment horizontal="left" indent="2"/>
    </xf>
    <xf numFmtId="167" fontId="12" fillId="0" borderId="0" xfId="69" applyNumberFormat="1" applyFill="1" applyBorder="1" applyAlignment="1">
      <alignment horizontal="left" indent="1"/>
    </xf>
    <xf numFmtId="166" fontId="4" fillId="0" borderId="2" xfId="70" applyNumberFormat="1" applyFont="1" applyBorder="1" applyAlignment="1">
      <alignment horizontal="center"/>
    </xf>
    <xf numFmtId="168" fontId="4" fillId="0" borderId="2" xfId="70" applyNumberFormat="1" applyFont="1" applyBorder="1" applyAlignment="1">
      <alignment horizontal="center"/>
    </xf>
    <xf numFmtId="167" fontId="0" fillId="0" borderId="2" xfId="17" applyNumberFormat="1" applyFont="1" applyFill="1" applyBorder="1" applyAlignment="1">
      <alignment horizontal="left" indent="2"/>
    </xf>
    <xf numFmtId="166" fontId="0" fillId="0" borderId="2" xfId="17" applyNumberFormat="1" applyFont="1" applyFill="1" applyBorder="1"/>
    <xf numFmtId="168" fontId="0" fillId="0" borderId="2" xfId="17" applyNumberFormat="1" applyFont="1" applyFill="1" applyBorder="1"/>
    <xf numFmtId="167" fontId="0" fillId="0" borderId="2" xfId="17" applyNumberFormat="1" applyFont="1" applyFill="1" applyBorder="1"/>
    <xf numFmtId="167" fontId="0" fillId="0" borderId="0" xfId="19" applyNumberFormat="1" applyFont="1" applyFill="1" applyBorder="1" applyAlignment="1">
      <alignment horizontal="left" indent="2"/>
    </xf>
    <xf numFmtId="167" fontId="0" fillId="0" borderId="0" xfId="19" applyNumberFormat="1" applyFont="1" applyFill="1" applyBorder="1" applyAlignment="1">
      <alignment horizontal="left" indent="3"/>
    </xf>
    <xf numFmtId="166" fontId="4" fillId="0" borderId="0" xfId="19" applyNumberFormat="1" applyFont="1" applyFill="1" applyBorder="1"/>
    <xf numFmtId="166" fontId="4" fillId="0" borderId="0" xfId="19" applyNumberFormat="1" applyFont="1" applyFill="1" applyBorder="1" applyAlignment="1">
      <alignment horizontal="left" indent="1"/>
    </xf>
    <xf numFmtId="167" fontId="4" fillId="0" borderId="0" xfId="72" applyNumberFormat="1" applyFont="1" applyFill="1" applyBorder="1"/>
    <xf numFmtId="167" fontId="6" fillId="0" borderId="0" xfId="72" applyNumberFormat="1" applyFont="1" applyFill="1" applyBorder="1" applyAlignment="1">
      <alignment horizontal="left" indent="2"/>
    </xf>
    <xf numFmtId="167" fontId="4" fillId="0" borderId="0" xfId="72" applyNumberFormat="1" applyFont="1" applyFill="1" applyBorder="1" applyAlignment="1">
      <alignment horizontal="left"/>
    </xf>
    <xf numFmtId="167" fontId="4" fillId="0" borderId="0" xfId="72" applyNumberFormat="1" applyFont="1" applyFill="1" applyBorder="1" applyAlignment="1">
      <alignment horizontal="left" indent="1"/>
    </xf>
    <xf numFmtId="167" fontId="12" fillId="0" borderId="0" xfId="72" applyNumberFormat="1" applyFont="1" applyFill="1" applyBorder="1" applyAlignment="1">
      <alignment horizontal="left" indent="1"/>
    </xf>
    <xf numFmtId="167" fontId="12" fillId="0" borderId="0" xfId="72" applyNumberFormat="1" applyFont="1" applyFill="1" applyBorder="1" applyAlignment="1">
      <alignment horizontal="left" indent="2"/>
    </xf>
    <xf numFmtId="167" fontId="12" fillId="0" borderId="0" xfId="72" applyNumberFormat="1" applyFill="1" applyBorder="1" applyAlignment="1">
      <alignment horizontal="left" indent="2"/>
    </xf>
    <xf numFmtId="167" fontId="6" fillId="0" borderId="0" xfId="72" applyNumberFormat="1" applyFont="1" applyFill="1" applyBorder="1" applyAlignment="1">
      <alignment horizontal="left" indent="1"/>
    </xf>
    <xf numFmtId="166" fontId="4" fillId="0" borderId="0" xfId="72" applyNumberFormat="1" applyFont="1" applyFill="1" applyBorder="1" applyAlignment="1">
      <alignment horizontal="left" indent="1"/>
    </xf>
    <xf numFmtId="167" fontId="6" fillId="0" borderId="0" xfId="73" applyNumberFormat="1" applyFont="1" applyFill="1" applyBorder="1" applyAlignment="1">
      <alignment horizontal="left" indent="2"/>
    </xf>
    <xf numFmtId="167" fontId="4" fillId="0" borderId="0" xfId="73" applyNumberFormat="1" applyFont="1" applyFill="1" applyBorder="1" applyAlignment="1">
      <alignment horizontal="left" indent="1"/>
    </xf>
    <xf numFmtId="167" fontId="4" fillId="0" borderId="0" xfId="74" applyNumberFormat="1" applyFont="1" applyFill="1" applyBorder="1"/>
    <xf numFmtId="167" fontId="4" fillId="0" borderId="0" xfId="74" applyNumberFormat="1" applyFont="1" applyFill="1" applyBorder="1" applyAlignment="1">
      <alignment horizontal="left"/>
    </xf>
    <xf numFmtId="167" fontId="4" fillId="0" borderId="0" xfId="74" applyNumberFormat="1" applyFont="1" applyFill="1" applyBorder="1" applyAlignment="1">
      <alignment horizontal="left" indent="1"/>
    </xf>
    <xf numFmtId="167" fontId="12" fillId="0" borderId="0" xfId="74" applyNumberFormat="1" applyFont="1" applyFill="1" applyBorder="1" applyAlignment="1">
      <alignment horizontal="left" indent="2"/>
    </xf>
    <xf numFmtId="0" fontId="4" fillId="0" borderId="2" xfId="94" applyFont="1" applyBorder="1" applyAlignment="1">
      <alignment horizontal="center" vertical="justify"/>
    </xf>
    <xf numFmtId="168" fontId="4" fillId="0" borderId="2" xfId="94" applyNumberFormat="1" applyFont="1" applyBorder="1" applyAlignment="1">
      <alignment horizontal="center" vertical="justify"/>
    </xf>
    <xf numFmtId="167" fontId="6" fillId="0" borderId="2" xfId="71" applyNumberFormat="1" applyFont="1" applyFill="1" applyBorder="1" applyAlignment="1">
      <alignment horizontal="left" indent="2"/>
    </xf>
    <xf numFmtId="167" fontId="6" fillId="0" borderId="2" xfId="71" applyNumberFormat="1" applyFont="1" applyFill="1" applyBorder="1" applyAlignment="1">
      <alignment horizontal="left" indent="1"/>
    </xf>
    <xf numFmtId="168" fontId="11" fillId="0" borderId="2" xfId="71" applyNumberFormat="1" applyFont="1" applyFill="1" applyBorder="1"/>
    <xf numFmtId="167" fontId="0" fillId="0" borderId="2" xfId="17" applyNumberFormat="1" applyFont="1" applyFill="1" applyBorder="1" applyAlignment="1">
      <alignment horizontal="left" indent="1"/>
    </xf>
    <xf numFmtId="166" fontId="11" fillId="0" borderId="2" xfId="71" applyNumberFormat="1" applyFont="1" applyFill="1" applyBorder="1"/>
    <xf numFmtId="164" fontId="0" fillId="0" borderId="2" xfId="18" applyFont="1" applyFill="1" applyBorder="1" applyAlignment="1">
      <alignment horizontal="right"/>
    </xf>
    <xf numFmtId="0" fontId="11" fillId="0" borderId="2" xfId="96" applyFont="1" applyBorder="1"/>
    <xf numFmtId="169" fontId="6" fillId="0" borderId="2" xfId="96" applyNumberFormat="1" applyFont="1" applyBorder="1"/>
    <xf numFmtId="169" fontId="0" fillId="0" borderId="2" xfId="17" applyNumberFormat="1" applyFont="1" applyBorder="1" applyAlignment="1">
      <alignment horizontal="left" indent="2"/>
    </xf>
    <xf numFmtId="167" fontId="4" fillId="0" borderId="0" xfId="17" applyNumberFormat="1" applyFont="1" applyFill="1" applyBorder="1" applyAlignment="1">
      <alignment horizontal="right" vertical="justify"/>
    </xf>
    <xf numFmtId="167" fontId="11" fillId="0" borderId="0" xfId="17" applyNumberFormat="1" applyFont="1" applyFill="1" applyBorder="1" applyAlignment="1">
      <alignment horizontal="right"/>
    </xf>
    <xf numFmtId="166" fontId="4" fillId="0" borderId="0" xfId="17" applyNumberFormat="1" applyFont="1" applyFill="1"/>
    <xf numFmtId="167" fontId="13" fillId="2" borderId="0" xfId="17" applyNumberFormat="1" applyFont="1" applyFill="1" applyBorder="1" applyAlignment="1">
      <alignment horizontal="right"/>
    </xf>
    <xf numFmtId="166" fontId="13" fillId="2" borderId="0" xfId="17" applyNumberFormat="1" applyFont="1" applyFill="1" applyBorder="1" applyAlignment="1">
      <alignment horizontal="right"/>
    </xf>
    <xf numFmtId="166" fontId="3" fillId="0" borderId="0" xfId="17" applyNumberFormat="1" applyFont="1" applyBorder="1" applyAlignment="1">
      <alignment horizontal="right"/>
    </xf>
    <xf numFmtId="167" fontId="4" fillId="0" borderId="2" xfId="17" applyNumberFormat="1" applyFont="1" applyFill="1" applyBorder="1" applyAlignment="1">
      <alignment horizontal="center" vertical="center" wrapText="1"/>
    </xf>
    <xf numFmtId="167" fontId="11" fillId="0" borderId="0" xfId="17" applyNumberFormat="1" applyFont="1" applyFill="1" applyBorder="1"/>
    <xf numFmtId="167" fontId="3" fillId="0" borderId="0" xfId="17" applyNumberFormat="1" applyFont="1" applyFill="1" applyBorder="1" applyAlignment="1">
      <alignment horizontal="right"/>
    </xf>
    <xf numFmtId="167" fontId="3" fillId="0" borderId="2" xfId="17" applyNumberFormat="1" applyFont="1" applyFill="1" applyBorder="1" applyAlignment="1">
      <alignment horizontal="right"/>
    </xf>
    <xf numFmtId="167" fontId="0" fillId="0" borderId="2" xfId="17" applyNumberFormat="1" applyFont="1" applyBorder="1" applyAlignment="1">
      <alignment horizontal="left" indent="2"/>
    </xf>
    <xf numFmtId="167" fontId="3" fillId="0" borderId="0" xfId="71" applyNumberFormat="1" applyFont="1" applyFill="1" applyBorder="1" applyAlignment="1">
      <alignment horizontal="left" indent="2"/>
    </xf>
    <xf numFmtId="169" fontId="3" fillId="0" borderId="0" xfId="71" applyNumberFormat="1" applyFont="1" applyBorder="1" applyAlignment="1">
      <alignment horizontal="left" indent="2"/>
    </xf>
    <xf numFmtId="0" fontId="3" fillId="0" borderId="2" xfId="93" applyBorder="1"/>
    <xf numFmtId="167" fontId="3" fillId="0" borderId="0" xfId="71" applyNumberFormat="1" applyFont="1" applyFill="1" applyBorder="1" applyAlignment="1">
      <alignment horizontal="left" indent="3"/>
    </xf>
    <xf numFmtId="167" fontId="4" fillId="0" borderId="2" xfId="17" applyNumberFormat="1" applyFont="1" applyBorder="1" applyAlignment="1">
      <alignment horizontal="center" vertical="center" wrapText="1"/>
    </xf>
    <xf numFmtId="166" fontId="0" fillId="0" borderId="0" xfId="17" applyNumberFormat="1" applyFont="1"/>
    <xf numFmtId="166" fontId="3" fillId="0" borderId="0" xfId="19" applyNumberFormat="1" applyFont="1" applyFill="1" applyBorder="1" applyAlignment="1">
      <alignment horizontal="left" indent="2"/>
    </xf>
    <xf numFmtId="166" fontId="4" fillId="0" borderId="0" xfId="17" applyNumberFormat="1" applyFont="1" applyBorder="1" applyAlignment="1">
      <alignment horizontal="center" vertical="center" wrapText="1"/>
    </xf>
    <xf numFmtId="169" fontId="4" fillId="0" borderId="0" xfId="17" applyNumberFormat="1" applyFont="1" applyBorder="1" applyAlignment="1">
      <alignment horizontal="center" vertical="center" wrapText="1"/>
    </xf>
    <xf numFmtId="0" fontId="4" fillId="0" borderId="0" xfId="93" applyFont="1" applyAlignment="1">
      <alignment horizontal="center"/>
    </xf>
    <xf numFmtId="0" fontId="11" fillId="0" borderId="3" xfId="96" applyFont="1" applyBorder="1"/>
    <xf numFmtId="167" fontId="4" fillId="0" borderId="1" xfId="17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7" fontId="7" fillId="0" borderId="1" xfId="17" applyNumberFormat="1" applyFont="1" applyFill="1" applyBorder="1" applyAlignment="1">
      <alignment horizontal="center"/>
    </xf>
    <xf numFmtId="168" fontId="7" fillId="0" borderId="1" xfId="17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166" fontId="4" fillId="0" borderId="1" xfId="70" applyNumberFormat="1" applyFont="1" applyBorder="1" applyAlignment="1">
      <alignment horizontal="center" vertical="center"/>
    </xf>
    <xf numFmtId="166" fontId="4" fillId="0" borderId="0" xfId="70" applyNumberFormat="1" applyFont="1" applyBorder="1" applyAlignment="1">
      <alignment horizontal="center" vertical="center"/>
    </xf>
    <xf numFmtId="166" fontId="4" fillId="0" borderId="2" xfId="70" applyNumberFormat="1" applyFont="1" applyBorder="1" applyAlignment="1">
      <alignment horizontal="center" vertical="center"/>
    </xf>
    <xf numFmtId="166" fontId="7" fillId="0" borderId="1" xfId="70" applyNumberFormat="1" applyFont="1" applyBorder="1" applyAlignment="1">
      <alignment horizontal="center"/>
    </xf>
    <xf numFmtId="0" fontId="0" fillId="0" borderId="1" xfId="0" applyBorder="1"/>
    <xf numFmtId="0" fontId="0" fillId="0" borderId="0" xfId="0"/>
    <xf numFmtId="166" fontId="7" fillId="0" borderId="1" xfId="70" applyNumberFormat="1" applyFont="1" applyBorder="1" applyAlignment="1">
      <alignment horizontal="center" wrapText="1"/>
    </xf>
    <xf numFmtId="166" fontId="4" fillId="0" borderId="3" xfId="70" applyNumberFormat="1" applyFont="1" applyBorder="1" applyAlignment="1">
      <alignment horizontal="center"/>
    </xf>
    <xf numFmtId="166" fontId="4" fillId="0" borderId="1" xfId="70" applyNumberFormat="1" applyFont="1" applyFill="1" applyBorder="1" applyAlignment="1">
      <alignment horizontal="center" vertical="center"/>
    </xf>
    <xf numFmtId="166" fontId="4" fillId="0" borderId="0" xfId="70" applyNumberFormat="1" applyFont="1" applyFill="1" applyBorder="1" applyAlignment="1">
      <alignment horizontal="center" vertical="center"/>
    </xf>
    <xf numFmtId="166" fontId="4" fillId="0" borderId="2" xfId="70" applyNumberFormat="1" applyFont="1" applyFill="1" applyBorder="1" applyAlignment="1">
      <alignment horizontal="center" vertical="center"/>
    </xf>
    <xf numFmtId="167" fontId="7" fillId="0" borderId="0" xfId="75" applyNumberFormat="1" applyFont="1" applyFill="1" applyBorder="1" applyAlignment="1">
      <alignment horizontal="center"/>
    </xf>
    <xf numFmtId="167" fontId="4" fillId="0" borderId="1" xfId="75" applyNumberFormat="1" applyFont="1" applyFill="1" applyBorder="1" applyAlignment="1">
      <alignment horizontal="center" vertical="center"/>
    </xf>
    <xf numFmtId="167" fontId="4" fillId="0" borderId="0" xfId="75" applyNumberFormat="1" applyFont="1" applyFill="1" applyBorder="1" applyAlignment="1">
      <alignment horizontal="center" vertical="center"/>
    </xf>
    <xf numFmtId="167" fontId="4" fillId="0" borderId="2" xfId="75" applyNumberFormat="1" applyFont="1" applyFill="1" applyBorder="1" applyAlignment="1">
      <alignment horizontal="center" vertical="center"/>
    </xf>
    <xf numFmtId="0" fontId="8" fillId="0" borderId="1" xfId="94" applyFont="1" applyBorder="1" applyAlignment="1">
      <alignment horizontal="center"/>
    </xf>
    <xf numFmtId="0" fontId="8" fillId="0" borderId="0" xfId="94" applyFont="1" applyAlignment="1">
      <alignment horizontal="center"/>
    </xf>
    <xf numFmtId="0" fontId="4" fillId="0" borderId="0" xfId="95" applyFont="1" applyAlignment="1">
      <alignment horizontal="center"/>
    </xf>
    <xf numFmtId="167" fontId="4" fillId="0" borderId="1" xfId="75" applyNumberFormat="1" applyFont="1" applyFill="1" applyBorder="1" applyAlignment="1">
      <alignment horizontal="center" vertical="center" wrapText="1"/>
    </xf>
    <xf numFmtId="167" fontId="4" fillId="0" borderId="2" xfId="75" applyNumberFormat="1" applyFont="1" applyFill="1" applyBorder="1" applyAlignment="1">
      <alignment horizontal="center" vertical="center" wrapText="1"/>
    </xf>
    <xf numFmtId="0" fontId="4" fillId="0" borderId="0" xfId="93" applyFont="1" applyAlignment="1">
      <alignment horizontal="center"/>
    </xf>
    <xf numFmtId="0" fontId="4" fillId="0" borderId="3" xfId="94" applyFont="1" applyBorder="1" applyAlignment="1">
      <alignment horizontal="center"/>
    </xf>
    <xf numFmtId="0" fontId="4" fillId="0" borderId="1" xfId="94" applyFont="1" applyBorder="1" applyAlignment="1">
      <alignment horizontal="center" vertical="center"/>
    </xf>
    <xf numFmtId="0" fontId="4" fillId="0" borderId="2" xfId="94" applyFont="1" applyBorder="1" applyAlignment="1">
      <alignment horizontal="center" vertical="center"/>
    </xf>
    <xf numFmtId="0" fontId="4" fillId="0" borderId="2" xfId="95" applyFont="1" applyBorder="1" applyAlignment="1">
      <alignment horizontal="center"/>
    </xf>
    <xf numFmtId="167" fontId="7" fillId="0" borderId="1" xfId="17" applyNumberFormat="1" applyFont="1" applyFill="1" applyBorder="1" applyAlignment="1">
      <alignment horizontal="center" wrapText="1"/>
    </xf>
    <xf numFmtId="167" fontId="7" fillId="0" borderId="0" xfId="17" applyNumberFormat="1" applyFont="1" applyFill="1" applyBorder="1" applyAlignment="1">
      <alignment horizontal="center" wrapText="1"/>
    </xf>
    <xf numFmtId="167" fontId="7" fillId="0" borderId="0" xfId="17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7" fontId="4" fillId="0" borderId="3" xfId="17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4" fillId="0" borderId="3" xfId="17" applyNumberFormat="1" applyFont="1" applyFill="1" applyBorder="1" applyAlignment="1">
      <alignment horizontal="center"/>
    </xf>
    <xf numFmtId="167" fontId="4" fillId="0" borderId="1" xfId="17" applyNumberFormat="1" applyFont="1" applyBorder="1" applyAlignment="1">
      <alignment horizontal="center" vertical="center" wrapText="1"/>
    </xf>
    <xf numFmtId="167" fontId="4" fillId="0" borderId="0" xfId="17" applyNumberFormat="1" applyFont="1" applyBorder="1" applyAlignment="1">
      <alignment horizontal="center" vertical="center" wrapText="1"/>
    </xf>
    <xf numFmtId="167" fontId="4" fillId="0" borderId="2" xfId="17" applyNumberFormat="1" applyFont="1" applyBorder="1" applyAlignment="1">
      <alignment horizontal="center" vertical="center" wrapText="1"/>
    </xf>
    <xf numFmtId="167" fontId="4" fillId="0" borderId="3" xfId="17" applyNumberFormat="1" applyFont="1" applyBorder="1" applyAlignment="1">
      <alignment horizontal="center"/>
    </xf>
    <xf numFmtId="0" fontId="4" fillId="0" borderId="0" xfId="98" applyFont="1" applyAlignment="1">
      <alignment horizontal="center"/>
    </xf>
    <xf numFmtId="0" fontId="4" fillId="0" borderId="0" xfId="97" applyFont="1" applyAlignment="1">
      <alignment horizontal="center"/>
    </xf>
    <xf numFmtId="0" fontId="4" fillId="0" borderId="0" xfId="97" applyFont="1" applyAlignment="1">
      <alignment horizontal="center" vertical="center"/>
    </xf>
    <xf numFmtId="0" fontId="4" fillId="0" borderId="2" xfId="97" applyFont="1" applyBorder="1" applyAlignment="1">
      <alignment horizontal="center" vertical="center"/>
    </xf>
    <xf numFmtId="167" fontId="4" fillId="0" borderId="4" xfId="17" applyNumberFormat="1" applyFont="1" applyBorder="1" applyAlignment="1">
      <alignment horizontal="center" vertical="center" wrapText="1"/>
    </xf>
    <xf numFmtId="167" fontId="4" fillId="0" borderId="5" xfId="17" applyNumberFormat="1" applyFont="1" applyBorder="1" applyAlignment="1">
      <alignment horizontal="center" vertical="center" wrapText="1"/>
    </xf>
    <xf numFmtId="0" fontId="4" fillId="0" borderId="2" xfId="96" applyFont="1" applyBorder="1" applyAlignment="1">
      <alignment horizontal="center" vertical="center" wrapText="1"/>
    </xf>
    <xf numFmtId="169" fontId="4" fillId="0" borderId="1" xfId="17" applyNumberFormat="1" applyFont="1" applyBorder="1" applyAlignment="1">
      <alignment horizontal="center" vertical="center" wrapText="1"/>
    </xf>
    <xf numFmtId="169" fontId="11" fillId="0" borderId="2" xfId="96" applyNumberFormat="1" applyFont="1" applyBorder="1" applyAlignment="1">
      <alignment horizontal="center" vertical="center" wrapText="1"/>
    </xf>
    <xf numFmtId="0" fontId="4" fillId="0" borderId="0" xfId="96" applyFont="1" applyAlignment="1">
      <alignment horizontal="center" wrapText="1"/>
    </xf>
    <xf numFmtId="0" fontId="4" fillId="0" borderId="2" xfId="96" applyFont="1" applyBorder="1" applyAlignment="1">
      <alignment horizontal="center"/>
    </xf>
    <xf numFmtId="169" fontId="4" fillId="0" borderId="1" xfId="17" applyNumberFormat="1" applyFont="1" applyFill="1" applyBorder="1" applyAlignment="1">
      <alignment horizontal="center" vertical="center" wrapText="1"/>
    </xf>
    <xf numFmtId="169" fontId="4" fillId="0" borderId="3" xfId="17" applyNumberFormat="1" applyFont="1" applyBorder="1" applyAlignment="1">
      <alignment horizontal="center"/>
    </xf>
    <xf numFmtId="169" fontId="4" fillId="0" borderId="0" xfId="96" applyNumberFormat="1" applyFont="1" applyAlignment="1">
      <alignment horizontal="center"/>
    </xf>
  </cellXfs>
  <cellStyles count="101">
    <cellStyle name="Euro" xfId="1"/>
    <cellStyle name="Euro 10" xfId="2"/>
    <cellStyle name="Euro 11" xfId="3"/>
    <cellStyle name="Euro 12" xfId="4"/>
    <cellStyle name="Euro 13" xfId="5"/>
    <cellStyle name="Euro 14" xfId="6"/>
    <cellStyle name="Euro 15" xfId="7"/>
    <cellStyle name="Euro 16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5"/>
    <cellStyle name="Euro 9" xfId="16"/>
    <cellStyle name="Millares" xfId="17" builtinId="3"/>
    <cellStyle name="Millares [0]" xfId="18" builtinId="6"/>
    <cellStyle name="Millares 10" xfId="19"/>
    <cellStyle name="Millares 2" xfId="20"/>
    <cellStyle name="Millares 2 10" xfId="21"/>
    <cellStyle name="Millares 2 11" xfId="22"/>
    <cellStyle name="Millares 2 12" xfId="23"/>
    <cellStyle name="Millares 2 13" xfId="24"/>
    <cellStyle name="Millares 2 14" xfId="25"/>
    <cellStyle name="Millares 2 15" xfId="26"/>
    <cellStyle name="Millares 2 16" xfId="27"/>
    <cellStyle name="Millares 2 2" xfId="28"/>
    <cellStyle name="Millares 2 3" xfId="29"/>
    <cellStyle name="Millares 2 4" xfId="30"/>
    <cellStyle name="Millares 2 5" xfId="31"/>
    <cellStyle name="Millares 2 6" xfId="32"/>
    <cellStyle name="Millares 2 7" xfId="33"/>
    <cellStyle name="Millares 2 8" xfId="34"/>
    <cellStyle name="Millares 2 9" xfId="35"/>
    <cellStyle name="Millares 3" xfId="36"/>
    <cellStyle name="Millares 3 10" xfId="37"/>
    <cellStyle name="Millares 3 11" xfId="38"/>
    <cellStyle name="Millares 3 12" xfId="39"/>
    <cellStyle name="Millares 3 13" xfId="40"/>
    <cellStyle name="Millares 3 14" xfId="41"/>
    <cellStyle name="Millares 3 15" xfId="42"/>
    <cellStyle name="Millares 3 16" xfId="43"/>
    <cellStyle name="Millares 3 2" xfId="44"/>
    <cellStyle name="Millares 3 3" xfId="45"/>
    <cellStyle name="Millares 3 4" xfId="46"/>
    <cellStyle name="Millares 3 5" xfId="47"/>
    <cellStyle name="Millares 3 6" xfId="48"/>
    <cellStyle name="Millares 3 7" xfId="49"/>
    <cellStyle name="Millares 3 8" xfId="50"/>
    <cellStyle name="Millares 3 9" xfId="51"/>
    <cellStyle name="Millares 4 10" xfId="52"/>
    <cellStyle name="Millares 4 11" xfId="53"/>
    <cellStyle name="Millares 4 12" xfId="54"/>
    <cellStyle name="Millares 4 13" xfId="55"/>
    <cellStyle name="Millares 4 14" xfId="56"/>
    <cellStyle name="Millares 4 15" xfId="57"/>
    <cellStyle name="Millares 4 16" xfId="58"/>
    <cellStyle name="Millares 4 2" xfId="59"/>
    <cellStyle name="Millares 4 3" xfId="60"/>
    <cellStyle name="Millares 4 4" xfId="61"/>
    <cellStyle name="Millares 4 5" xfId="62"/>
    <cellStyle name="Millares 4 6" xfId="63"/>
    <cellStyle name="Millares 4 7" xfId="64"/>
    <cellStyle name="Millares 4 8" xfId="65"/>
    <cellStyle name="Millares 4 9" xfId="66"/>
    <cellStyle name="Millares 5" xfId="67"/>
    <cellStyle name="Millares 6" xfId="68"/>
    <cellStyle name="Millares 7" xfId="69"/>
    <cellStyle name="Millares 9" xfId="70"/>
    <cellStyle name="Millares_05. Mercado Laboral" xfId="71"/>
    <cellStyle name="Millares_05. Mercado Laboral 12" xfId="72"/>
    <cellStyle name="Millares_05. Mercado Laboral 13" xfId="73"/>
    <cellStyle name="Millares_05. Mercado Laboral 15" xfId="74"/>
    <cellStyle name="Millares_05. Mercado Laboral 16" xfId="75"/>
    <cellStyle name="Millares_cruces de mercado laboral" xfId="76"/>
    <cellStyle name="Normal" xfId="0" builtinId="0"/>
    <cellStyle name="Normal 2" xfId="77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2" xfId="85"/>
    <cellStyle name="Normal 2 3" xfId="86"/>
    <cellStyle name="Normal 2 4" xfId="87"/>
    <cellStyle name="Normal 2 5" xfId="88"/>
    <cellStyle name="Normal 2 6" xfId="89"/>
    <cellStyle name="Normal 2 7" xfId="90"/>
    <cellStyle name="Normal 2 8" xfId="91"/>
    <cellStyle name="Normal 2 9" xfId="92"/>
    <cellStyle name="Normal 3" xfId="99"/>
    <cellStyle name="Normal_05. Mercado Laboral" xfId="93"/>
    <cellStyle name="Normal_05. Mercado Laboral 14" xfId="94"/>
    <cellStyle name="Normal_05. Mercado Laboral 8" xfId="95"/>
    <cellStyle name="Normal_Mercado Laboral" xfId="96"/>
    <cellStyle name="Normal_Mercado Laboral 15" xfId="97"/>
    <cellStyle name="Normal_Mercado Laboral 16" xfId="98"/>
    <cellStyle name="style164443925780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257175</xdr:colOff>
      <xdr:row>12</xdr:row>
      <xdr:rowOff>76200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91275" cy="17907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Cuadros de Mercado</a:t>
          </a: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Laboral</a:t>
          </a: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Mercado/PARAPUBLIC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CUADRO123"/>
      <sheetName val="CUADRO456"/>
      <sheetName val="CUADRO6"/>
    </sheetNames>
    <sheetDataSet>
      <sheetData sheetId="0">
        <row r="6">
          <cell r="B6">
            <v>856879.16918109532</v>
          </cell>
          <cell r="D6">
            <v>365133.83091655187</v>
          </cell>
          <cell r="F6">
            <v>491745.33826453995</v>
          </cell>
          <cell r="H6">
            <v>549454.85955158132</v>
          </cell>
          <cell r="J6">
            <v>275066.30197915179</v>
          </cell>
          <cell r="L6">
            <v>274388.55757242732</v>
          </cell>
        </row>
        <row r="7">
          <cell r="B7">
            <v>492538.34277406428</v>
          </cell>
          <cell r="D7">
            <v>212832.14338714702</v>
          </cell>
          <cell r="F7">
            <v>279706.19938691944</v>
          </cell>
          <cell r="H7">
            <v>310054.33242071967</v>
          </cell>
          <cell r="J7">
            <v>169317.2055484149</v>
          </cell>
          <cell r="L7">
            <v>140737.12687230681</v>
          </cell>
        </row>
        <row r="8">
          <cell r="B8">
            <v>2559003.7730545811</v>
          </cell>
          <cell r="D8">
            <v>1135303.901763746</v>
          </cell>
          <cell r="F8">
            <v>1423699.871290881</v>
          </cell>
          <cell r="H8">
            <v>1558311.9512376899</v>
          </cell>
          <cell r="J8">
            <v>860357.02804417326</v>
          </cell>
          <cell r="L8">
            <v>697954.92319354159</v>
          </cell>
        </row>
        <row r="9">
          <cell r="B9">
            <v>2887091.9209732888</v>
          </cell>
          <cell r="D9">
            <v>1374308.1395302508</v>
          </cell>
          <cell r="F9">
            <v>1512783.7814430785</v>
          </cell>
          <cell r="H9">
            <v>1568565.9432648136</v>
          </cell>
          <cell r="J9">
            <v>1027870.6264594172</v>
          </cell>
          <cell r="L9">
            <v>540695.31680538051</v>
          </cell>
        </row>
        <row r="10">
          <cell r="B10">
            <v>628731.5932255782</v>
          </cell>
          <cell r="D10">
            <v>307789.17329883459</v>
          </cell>
          <cell r="F10">
            <v>320942.41992674273</v>
          </cell>
          <cell r="H10">
            <v>243608.24926420502</v>
          </cell>
          <cell r="J10">
            <v>179850.80674743469</v>
          </cell>
          <cell r="L10">
            <v>63757.442516770796</v>
          </cell>
        </row>
        <row r="11">
          <cell r="B11">
            <v>3335087.2995947045</v>
          </cell>
          <cell r="D11">
            <v>1560572.7989030771</v>
          </cell>
          <cell r="F11">
            <v>1774514.500691619</v>
          </cell>
          <cell r="H11">
            <v>1883804.6456298688</v>
          </cell>
          <cell r="J11">
            <v>1216325.1441483244</v>
          </cell>
          <cell r="L11">
            <v>667479.50148155086</v>
          </cell>
        </row>
        <row r="12">
          <cell r="B12">
            <v>2033029.770993134</v>
          </cell>
          <cell r="D12">
            <v>867357.86977613193</v>
          </cell>
          <cell r="F12">
            <v>1165671.9012170157</v>
          </cell>
          <cell r="H12">
            <v>1305228.9507883133</v>
          </cell>
          <cell r="J12">
            <v>664554.06913190125</v>
          </cell>
          <cell r="L12">
            <v>640674.88165642088</v>
          </cell>
        </row>
        <row r="13">
          <cell r="B13">
            <v>695263.1500031472</v>
          </cell>
          <cell r="D13">
            <v>292216.4438574012</v>
          </cell>
          <cell r="F13">
            <v>403046.70614574623</v>
          </cell>
          <cell r="H13">
            <v>490942.39930920827</v>
          </cell>
          <cell r="J13">
            <v>221719.16447205521</v>
          </cell>
          <cell r="L13">
            <v>269223.2348371534</v>
          </cell>
        </row>
        <row r="14">
          <cell r="B14">
            <v>103401.39216653621</v>
          </cell>
          <cell r="D14">
            <v>59641.729762240771</v>
          </cell>
          <cell r="F14">
            <v>43759.662404295494</v>
          </cell>
          <cell r="H14">
            <v>62802.841483195116</v>
          </cell>
          <cell r="J14">
            <v>50161.977531434328</v>
          </cell>
          <cell r="L14">
            <v>12640.863951760788</v>
          </cell>
        </row>
        <row r="16">
          <cell r="B16">
            <v>740753.370295514</v>
          </cell>
          <cell r="D16">
            <v>367381.0078541112</v>
          </cell>
          <cell r="F16">
            <v>373372.36244140175</v>
          </cell>
          <cell r="H16">
            <v>291224.25722231681</v>
          </cell>
          <cell r="J16">
            <v>197719.39248931973</v>
          </cell>
          <cell r="L16">
            <v>93504.86473299755</v>
          </cell>
        </row>
        <row r="17">
          <cell r="B17">
            <v>1090526.1301164143</v>
          </cell>
          <cell r="D17">
            <v>503355.55470859027</v>
          </cell>
          <cell r="F17">
            <v>587170.57540782774</v>
          </cell>
          <cell r="H17">
            <v>703103.10888675356</v>
          </cell>
          <cell r="J17">
            <v>408524.95046319824</v>
          </cell>
          <cell r="L17">
            <v>294578.1584235531</v>
          </cell>
        </row>
        <row r="18">
          <cell r="B18">
            <v>758128.91514415434</v>
          </cell>
          <cell r="D18">
            <v>355921.756318648</v>
          </cell>
          <cell r="F18">
            <v>402207.15882550779</v>
          </cell>
          <cell r="H18">
            <v>525371.8407012492</v>
          </cell>
          <cell r="J18">
            <v>314129.93552177539</v>
          </cell>
          <cell r="L18">
            <v>211241.90517947389</v>
          </cell>
        </row>
        <row r="19">
          <cell r="B19">
            <v>747916.86616955302</v>
          </cell>
          <cell r="D19">
            <v>335682.16806259583</v>
          </cell>
          <cell r="F19">
            <v>412234.69810695684</v>
          </cell>
          <cell r="H19">
            <v>553474.88396805339</v>
          </cell>
          <cell r="J19">
            <v>306923.82736447372</v>
          </cell>
          <cell r="L19">
            <v>246551.05660357876</v>
          </cell>
        </row>
        <row r="20">
          <cell r="B20">
            <v>1010244.5705043564</v>
          </cell>
          <cell r="D20">
            <v>467411.49069253472</v>
          </cell>
          <cell r="F20">
            <v>542833.0798118253</v>
          </cell>
          <cell r="H20">
            <v>712732.19241765747</v>
          </cell>
          <cell r="J20">
            <v>414036.6795808418</v>
          </cell>
          <cell r="L20">
            <v>298695.51283681754</v>
          </cell>
        </row>
        <row r="21">
          <cell r="B21">
            <v>1259631.3607672218</v>
          </cell>
          <cell r="D21">
            <v>533155.01622443798</v>
          </cell>
          <cell r="F21">
            <v>726476.34454279009</v>
          </cell>
          <cell r="H21">
            <v>813631.22776378645</v>
          </cell>
          <cell r="J21">
            <v>447405.01463448867</v>
          </cell>
          <cell r="L21">
            <v>366226.21312929911</v>
          </cell>
        </row>
        <row r="22">
          <cell r="B22">
            <v>1188311.9929858844</v>
          </cell>
          <cell r="D22">
            <v>524671.02173677599</v>
          </cell>
          <cell r="F22">
            <v>663640.97124911426</v>
          </cell>
          <cell r="H22">
            <v>386849.57551499264</v>
          </cell>
          <cell r="J22">
            <v>243871.36197705482</v>
          </cell>
          <cell r="L22">
            <v>142978.21353793805</v>
          </cell>
        </row>
      </sheetData>
      <sheetData sheetId="1">
        <row r="5">
          <cell r="C5">
            <v>9597738.9931610338</v>
          </cell>
          <cell r="E5">
            <v>6.9883134614235631</v>
          </cell>
          <cell r="F5">
            <v>6795513.205983635</v>
          </cell>
          <cell r="H5">
            <v>7.9738715669173841</v>
          </cell>
          <cell r="I5">
            <v>3986387.0864748126</v>
          </cell>
          <cell r="K5">
            <v>8.4366192970287628</v>
          </cell>
          <cell r="L5">
            <v>3629959.0152315157</v>
          </cell>
          <cell r="N5">
            <v>8.3696322527968867</v>
          </cell>
          <cell r="O5">
            <v>356428.07124327013</v>
          </cell>
          <cell r="Q5">
            <v>9.0946042587929039</v>
          </cell>
          <cell r="T5">
            <v>3.027469139980989</v>
          </cell>
        </row>
        <row r="6">
          <cell r="C6">
            <v>5317644.0022526337</v>
          </cell>
          <cell r="E6">
            <v>8.0686514155806623</v>
          </cell>
          <cell r="F6">
            <v>3908421.2850098466</v>
          </cell>
          <cell r="H6">
            <v>9.1120423228157588</v>
          </cell>
          <cell r="I6">
            <v>2417821.1432099752</v>
          </cell>
          <cell r="K6">
            <v>9.5225644189168168</v>
          </cell>
          <cell r="L6">
            <v>2173249.9373512599</v>
          </cell>
          <cell r="N6">
            <v>9.4661675658134374</v>
          </cell>
          <cell r="O6">
            <v>244571.20585870271</v>
          </cell>
          <cell r="Q6">
            <v>10.009248207699903</v>
          </cell>
          <cell r="T6">
            <v>3.090074770605105</v>
          </cell>
        </row>
        <row r="7">
          <cell r="T7">
            <v>2.890835662591813</v>
          </cell>
        </row>
        <row r="8">
          <cell r="C8">
            <v>1111626.9704770106</v>
          </cell>
          <cell r="E8">
            <v>9.2174697915204415</v>
          </cell>
          <cell r="F8">
            <v>856879.16918109532</v>
          </cell>
          <cell r="H8">
            <v>10.296211766144319</v>
          </cell>
          <cell r="I8">
            <v>549454.85955158132</v>
          </cell>
          <cell r="K8">
            <v>10.700434168508314</v>
          </cell>
          <cell r="L8">
            <v>470655.59210949356</v>
          </cell>
          <cell r="N8">
            <v>10.567975349827183</v>
          </cell>
          <cell r="O8">
            <v>78799.267442087585</v>
          </cell>
          <cell r="Q8">
            <v>11.465471752831085</v>
          </cell>
          <cell r="T8">
            <v>3.305042410755834</v>
          </cell>
        </row>
        <row r="9">
          <cell r="C9">
            <v>650768.80746776646</v>
          </cell>
          <cell r="E9">
            <v>8.4473802395209834</v>
          </cell>
          <cell r="F9">
            <v>492538.34277406428</v>
          </cell>
          <cell r="H9">
            <v>9.4027012376908718</v>
          </cell>
          <cell r="I9">
            <v>310054.33242071967</v>
          </cell>
          <cell r="K9">
            <v>9.8852771118319076</v>
          </cell>
          <cell r="L9">
            <v>278894.97444633098</v>
          </cell>
          <cell r="N9">
            <v>9.8879188296366287</v>
          </cell>
          <cell r="O9">
            <v>31159.357974389124</v>
          </cell>
          <cell r="Q9">
            <v>9.8623978201634834</v>
          </cell>
          <cell r="T9">
            <v>3.790609187924161</v>
          </cell>
        </row>
        <row r="10">
          <cell r="C10">
            <v>3555248.2243077056</v>
          </cell>
          <cell r="E10">
            <v>7.6158024204333703</v>
          </cell>
          <cell r="F10">
            <v>2559003.7730545811</v>
          </cell>
          <cell r="H10">
            <v>8.6427334446660087</v>
          </cell>
          <cell r="I10">
            <v>1558311.9512376899</v>
          </cell>
          <cell r="K10">
            <v>9.0260353740017312</v>
          </cell>
          <cell r="L10">
            <v>1423699.3707954697</v>
          </cell>
          <cell r="N10">
            <v>9.0124421214849981</v>
          </cell>
          <cell r="O10">
            <v>134612.58044222667</v>
          </cell>
          <cell r="Q10">
            <v>9.1666089029265425</v>
          </cell>
          <cell r="T10">
            <v>2.8021644831760502</v>
          </cell>
        </row>
        <row r="11">
          <cell r="C11">
            <v>4280094.9909065543</v>
          </cell>
          <cell r="E11">
            <v>5.524972332899126</v>
          </cell>
          <cell r="F11">
            <v>2887091.9209732888</v>
          </cell>
          <cell r="H11">
            <v>6.2929655990876672</v>
          </cell>
          <cell r="I11">
            <v>1568565.9432648136</v>
          </cell>
          <cell r="K11">
            <v>6.6315112504994476</v>
          </cell>
          <cell r="L11">
            <v>1456709.0778802445</v>
          </cell>
          <cell r="N11">
            <v>6.6068640441982778</v>
          </cell>
          <cell r="O11">
            <v>111856.86538456791</v>
          </cell>
          <cell r="Q11">
            <v>6.9427839665804658</v>
          </cell>
        </row>
        <row r="12">
          <cell r="C12">
            <v>1233301.9789369907</v>
          </cell>
          <cell r="F12">
            <v>628731.5932255782</v>
          </cell>
          <cell r="I12">
            <v>243608.24926420502</v>
          </cell>
          <cell r="L12">
            <v>229106.98314077992</v>
          </cell>
          <cell r="O12">
            <v>14501.266123425206</v>
          </cell>
          <cell r="T12">
            <v>2.6977706639772632</v>
          </cell>
        </row>
        <row r="13">
          <cell r="C13">
            <v>4889513.7198146405</v>
          </cell>
          <cell r="E13">
            <v>4.3455157036656891</v>
          </cell>
          <cell r="F13">
            <v>3335087.2995947045</v>
          </cell>
          <cell r="H13">
            <v>4.9027161070359684</v>
          </cell>
          <cell r="I13">
            <v>1883804.6456298688</v>
          </cell>
          <cell r="K13">
            <v>5.050368325381231</v>
          </cell>
          <cell r="L13">
            <v>1743654.1921716954</v>
          </cell>
          <cell r="N13">
            <v>5.0374800382186971</v>
          </cell>
          <cell r="O13">
            <v>140150.4534581776</v>
          </cell>
          <cell r="Q13">
            <v>5.2107154051539109</v>
          </cell>
          <cell r="T13">
            <v>2.5893498520111158</v>
          </cell>
        </row>
        <row r="14">
          <cell r="C14">
            <v>2173359.7205364429</v>
          </cell>
          <cell r="E14">
            <v>10.275054624573791</v>
          </cell>
          <cell r="F14">
            <v>2033029.770993134</v>
          </cell>
          <cell r="H14">
            <v>10.506059614317991</v>
          </cell>
          <cell r="I14">
            <v>1305228.9507883133</v>
          </cell>
          <cell r="K14">
            <v>10.686025250411989</v>
          </cell>
          <cell r="L14">
            <v>1160482.9641456555</v>
          </cell>
          <cell r="N14">
            <v>10.696679482409024</v>
          </cell>
          <cell r="O14">
            <v>144745.98664266232</v>
          </cell>
          <cell r="Q14">
            <v>10.600606269095655</v>
          </cell>
          <cell r="T14">
            <v>3.3119463991349232</v>
          </cell>
        </row>
        <row r="15">
          <cell r="C15">
            <v>695263.1500031472</v>
          </cell>
          <cell r="E15">
            <v>15.301396236087626</v>
          </cell>
          <cell r="F15">
            <v>695263.1500031472</v>
          </cell>
          <cell r="H15">
            <v>15.301396236087626</v>
          </cell>
          <cell r="I15">
            <v>490942.39930920827</v>
          </cell>
          <cell r="K15">
            <v>15.449754736281008</v>
          </cell>
          <cell r="L15">
            <v>435810.93107822153</v>
          </cell>
          <cell r="N15">
            <v>15.504888138836494</v>
          </cell>
          <cell r="O15">
            <v>55131.4682309868</v>
          </cell>
          <cell r="Q15">
            <v>15.013928514484324</v>
          </cell>
          <cell r="T15">
            <v>3.5021432523654346</v>
          </cell>
        </row>
        <row r="16">
          <cell r="C16">
            <v>104983.19210574553</v>
          </cell>
          <cell r="F16">
            <v>103401.39216653621</v>
          </cell>
          <cell r="I16">
            <v>62802.841483195116</v>
          </cell>
          <cell r="L16">
            <v>60903.944695176149</v>
          </cell>
          <cell r="O16">
            <v>1898.8967880189623</v>
          </cell>
          <cell r="T16">
            <v>2.2699671613668229</v>
          </cell>
        </row>
        <row r="17">
          <cell r="C17">
            <v>2802225.7871760661</v>
          </cell>
          <cell r="E17">
            <v>3.4629873725518565</v>
          </cell>
          <cell r="F17">
            <v>0</v>
          </cell>
          <cell r="I17">
            <v>0</v>
          </cell>
          <cell r="L17">
            <v>0</v>
          </cell>
          <cell r="O17">
            <v>0</v>
          </cell>
        </row>
        <row r="18">
          <cell r="C18">
            <v>740753.370295514</v>
          </cell>
          <cell r="E18">
            <v>8.0098357788236303</v>
          </cell>
          <cell r="F18">
            <v>740753.370295514</v>
          </cell>
          <cell r="H18">
            <v>8.0098357788236303</v>
          </cell>
          <cell r="I18">
            <v>291224.25722231681</v>
          </cell>
          <cell r="K18">
            <v>7.4836520196625873</v>
          </cell>
          <cell r="L18">
            <v>255368.46854709892</v>
          </cell>
          <cell r="N18">
            <v>7.3943706410600596</v>
          </cell>
          <cell r="O18">
            <v>35855.788675218027</v>
          </cell>
          <cell r="Q18">
            <v>8.091876956729239</v>
          </cell>
          <cell r="T18">
            <v>2.369722271862202</v>
          </cell>
        </row>
        <row r="19">
          <cell r="C19">
            <v>1090526.1301164143</v>
          </cell>
          <cell r="E19">
            <v>9.296734684811323</v>
          </cell>
          <cell r="F19">
            <v>1090526.1301164143</v>
          </cell>
          <cell r="H19">
            <v>9.296734684811323</v>
          </cell>
          <cell r="I19">
            <v>703103.10888675356</v>
          </cell>
          <cell r="K19">
            <v>9.3120760086547083</v>
          </cell>
          <cell r="L19">
            <v>599848.34124789305</v>
          </cell>
          <cell r="N19">
            <v>9.2411217734385644</v>
          </cell>
          <cell r="O19">
            <v>103254.7676388587</v>
          </cell>
          <cell r="Q19">
            <v>9.7087792817817586</v>
          </cell>
          <cell r="T19">
            <v>3.0251217642526891</v>
          </cell>
        </row>
        <row r="20">
          <cell r="C20">
            <v>758128.91514415434</v>
          </cell>
          <cell r="E20">
            <v>9.189194749217652</v>
          </cell>
          <cell r="F20">
            <v>758128.91514415434</v>
          </cell>
          <cell r="H20">
            <v>9.189194749217652</v>
          </cell>
          <cell r="I20">
            <v>525371.8407012492</v>
          </cell>
          <cell r="K20">
            <v>9.5785784776457472</v>
          </cell>
          <cell r="L20">
            <v>465700.00663982151</v>
          </cell>
          <cell r="N20">
            <v>9.4508431535482291</v>
          </cell>
          <cell r="O20">
            <v>59671.834061427871</v>
          </cell>
          <cell r="Q20">
            <v>10.549791119706979</v>
          </cell>
          <cell r="T20">
            <v>2.9466439466201262</v>
          </cell>
        </row>
        <row r="21">
          <cell r="C21">
            <v>747916.86616955302</v>
          </cell>
          <cell r="E21">
            <v>8.8099598284251446</v>
          </cell>
          <cell r="F21">
            <v>747916.86616955302</v>
          </cell>
          <cell r="H21">
            <v>8.8099598284251446</v>
          </cell>
          <cell r="I21">
            <v>553474.88396805339</v>
          </cell>
          <cell r="K21">
            <v>9.2924944891593828</v>
          </cell>
          <cell r="L21">
            <v>510352.53241076373</v>
          </cell>
          <cell r="N21">
            <v>9.2938940779841097</v>
          </cell>
          <cell r="O21">
            <v>43122.351557289483</v>
          </cell>
          <cell r="Q21">
            <v>9.2763646554495729</v>
          </cell>
          <cell r="T21">
            <v>3.1271458116781186</v>
          </cell>
        </row>
        <row r="22">
          <cell r="C22">
            <v>1010244.5705043564</v>
          </cell>
          <cell r="E22">
            <v>7.6389122354257211</v>
          </cell>
          <cell r="F22">
            <v>1010244.5705043564</v>
          </cell>
          <cell r="H22">
            <v>7.6389122354257211</v>
          </cell>
          <cell r="I22">
            <v>712732.19241765747</v>
          </cell>
          <cell r="K22">
            <v>8.0626957387961458</v>
          </cell>
          <cell r="L22">
            <v>660853.6202575675</v>
          </cell>
          <cell r="N22">
            <v>8.0300405761628557</v>
          </cell>
          <cell r="O22">
            <v>51878.572160090611</v>
          </cell>
          <cell r="Q22">
            <v>8.5009667692850552</v>
          </cell>
          <cell r="T22">
            <v>3.0890309376494365</v>
          </cell>
        </row>
        <row r="23">
          <cell r="C23">
            <v>1259631.3607672218</v>
          </cell>
          <cell r="E23">
            <v>7.2271695846168678</v>
          </cell>
          <cell r="F23">
            <v>1259631.3607672218</v>
          </cell>
          <cell r="H23">
            <v>7.2271695846168678</v>
          </cell>
          <cell r="I23">
            <v>813631.22776378645</v>
          </cell>
          <cell r="K23">
            <v>7.9122938682941735</v>
          </cell>
          <cell r="L23">
            <v>767173.35549704754</v>
          </cell>
          <cell r="N23">
            <v>7.9404714163938657</v>
          </cell>
          <cell r="O23">
            <v>46457.872266738501</v>
          </cell>
          <cell r="Q23">
            <v>7.4666432030271332</v>
          </cell>
          <cell r="T23">
            <v>3.3882693397174179</v>
          </cell>
        </row>
        <row r="24">
          <cell r="C24">
            <v>1188311.9929858844</v>
          </cell>
          <cell r="E24">
            <v>5.9936686709513989</v>
          </cell>
          <cell r="F24">
            <v>1188311.9929858844</v>
          </cell>
          <cell r="H24">
            <v>5.9936686709513989</v>
          </cell>
          <cell r="I24">
            <v>386849.57551499264</v>
          </cell>
          <cell r="K24">
            <v>6.1221367906186153</v>
          </cell>
          <cell r="L24">
            <v>370662.6906313448</v>
          </cell>
          <cell r="N24">
            <v>6.0816123208126074</v>
          </cell>
          <cell r="O24">
            <v>16186.884883647817</v>
          </cell>
          <cell r="Q24">
            <v>7.1325477492181149</v>
          </cell>
          <cell r="T24">
            <v>3.2858428955511632</v>
          </cell>
        </row>
        <row r="25">
          <cell r="C25">
            <v>4485624.9481988912</v>
          </cell>
          <cell r="E25">
            <v>6.7424524916710773</v>
          </cell>
          <cell r="F25">
            <v>3087578.0155976876</v>
          </cell>
          <cell r="H25">
            <v>7.7776839654922023</v>
          </cell>
          <cell r="I25">
            <v>2332611.162031143</v>
          </cell>
          <cell r="K25">
            <v>7.8779568912698767</v>
          </cell>
          <cell r="L25">
            <v>2188857.5118891369</v>
          </cell>
          <cell r="N25">
            <v>7.8672718396612273</v>
          </cell>
          <cell r="O25">
            <v>143753.65014199712</v>
          </cell>
          <cell r="Q25">
            <v>8.0368204276588919</v>
          </cell>
          <cell r="T25">
            <v>2.9316418503735355</v>
          </cell>
        </row>
        <row r="26">
          <cell r="C26">
            <v>5112114.0449604644</v>
          </cell>
          <cell r="E26">
            <v>7.1957782910852952</v>
          </cell>
          <cell r="F26">
            <v>3707935.1903854515</v>
          </cell>
          <cell r="H26">
            <v>8.1334952366658726</v>
          </cell>
          <cell r="I26">
            <v>1653775.9244436473</v>
          </cell>
          <cell r="K26">
            <v>9.181299996611461</v>
          </cell>
          <cell r="L26">
            <v>1441101.5033423763</v>
          </cell>
          <cell r="N26">
            <v>9.0921136116504151</v>
          </cell>
          <cell r="O26">
            <v>212674.4211012733</v>
          </cell>
          <cell r="Q26">
            <v>9.7700240849416708</v>
          </cell>
          <cell r="T26">
            <v>3.0927173382331214</v>
          </cell>
        </row>
        <row r="27">
          <cell r="C27">
            <v>854864.06291937619</v>
          </cell>
          <cell r="E27">
            <v>5.700236887799873</v>
          </cell>
          <cell r="F27">
            <v>793390.6740641892</v>
          </cell>
          <cell r="H27">
            <v>5.7553975385013585</v>
          </cell>
          <cell r="I27">
            <v>793390.6740641892</v>
          </cell>
          <cell r="K27">
            <v>5.7553975385013585</v>
          </cell>
          <cell r="L27">
            <v>793390.6740641892</v>
          </cell>
          <cell r="N27">
            <v>5.7553975385013585</v>
          </cell>
          <cell r="O27">
            <v>0</v>
          </cell>
        </row>
        <row r="28">
          <cell r="C28">
            <v>575029.77569462429</v>
          </cell>
          <cell r="E28">
            <v>8.2803348188931398</v>
          </cell>
          <cell r="F28">
            <v>555603.69443216338</v>
          </cell>
          <cell r="H28">
            <v>8.3952554594052362</v>
          </cell>
          <cell r="I28">
            <v>555603.69443216338</v>
          </cell>
          <cell r="K28">
            <v>8.3952554594052362</v>
          </cell>
          <cell r="L28">
            <v>555603.69443216338</v>
          </cell>
          <cell r="N28">
            <v>8.3952554594052362</v>
          </cell>
          <cell r="O28">
            <v>0</v>
          </cell>
        </row>
        <row r="29">
          <cell r="I29">
            <v>2244549.7156231883</v>
          </cell>
          <cell r="K29">
            <v>9.1520089226377017</v>
          </cell>
          <cell r="L29">
            <v>2244549.7156231883</v>
          </cell>
          <cell r="N29">
            <v>9.1520089226377017</v>
          </cell>
          <cell r="O29">
            <v>0</v>
          </cell>
        </row>
        <row r="30">
          <cell r="I30">
            <v>36414.931111976897</v>
          </cell>
          <cell r="K30">
            <v>10.098789117861205</v>
          </cell>
          <cell r="L30">
            <v>36414.931111976897</v>
          </cell>
          <cell r="N30">
            <v>10.098789117861205</v>
          </cell>
          <cell r="O30">
            <v>0</v>
          </cell>
        </row>
        <row r="31">
          <cell r="I31">
            <v>68841.80660420841</v>
          </cell>
          <cell r="K31">
            <v>10.316150825244083</v>
          </cell>
          <cell r="L31">
            <v>0</v>
          </cell>
          <cell r="O31">
            <v>68841.80660420841</v>
          </cell>
          <cell r="Q31">
            <v>10.316150825244083</v>
          </cell>
          <cell r="T31">
            <v>3.0840905256187372</v>
          </cell>
        </row>
      </sheetData>
      <sheetData sheetId="2">
        <row r="5">
          <cell r="B5">
            <v>470655.59210949356</v>
          </cell>
          <cell r="D5">
            <v>58726.414527497138</v>
          </cell>
          <cell r="F5">
            <v>210442.12796130189</v>
          </cell>
          <cell r="H5">
            <v>10237.536736351873</v>
          </cell>
          <cell r="J5">
            <v>131328.60841879158</v>
          </cell>
          <cell r="L5">
            <v>1208.3214565603375</v>
          </cell>
          <cell r="N5">
            <v>21662.371021137125</v>
          </cell>
          <cell r="P5">
            <v>37050.211987855408</v>
          </cell>
        </row>
        <row r="6">
          <cell r="B6">
            <v>278894.97444633098</v>
          </cell>
          <cell r="D6">
            <v>9485.0916130316546</v>
          </cell>
          <cell r="F6">
            <v>162973.01050022492</v>
          </cell>
          <cell r="H6">
            <v>8174.6513243891231</v>
          </cell>
          <cell r="J6">
            <v>67102.863034298585</v>
          </cell>
          <cell r="L6">
            <v>624.01918506787206</v>
          </cell>
          <cell r="N6">
            <v>11773.161958280523</v>
          </cell>
          <cell r="P6">
            <v>18762.176831040702</v>
          </cell>
        </row>
        <row r="7">
          <cell r="B7">
            <v>1423699.3707954697</v>
          </cell>
          <cell r="D7">
            <v>100517.97225841445</v>
          </cell>
          <cell r="F7">
            <v>651819.85996900161</v>
          </cell>
          <cell r="H7">
            <v>52936.358194028318</v>
          </cell>
          <cell r="J7">
            <v>413443.52404757228</v>
          </cell>
          <cell r="L7">
            <v>456.45974138355683</v>
          </cell>
          <cell r="N7">
            <v>74020.685340376047</v>
          </cell>
          <cell r="P7">
            <v>130504.51124471934</v>
          </cell>
        </row>
        <row r="8">
          <cell r="B8">
            <v>1456709.0778802445</v>
          </cell>
          <cell r="D8">
            <v>54253.883415660646</v>
          </cell>
          <cell r="F8">
            <v>587577.65272771416</v>
          </cell>
          <cell r="H8">
            <v>48975.522518111407</v>
          </cell>
          <cell r="J8">
            <v>451089.27712510206</v>
          </cell>
          <cell r="L8">
            <v>706.1352371303401</v>
          </cell>
          <cell r="N8">
            <v>132904.73927417435</v>
          </cell>
          <cell r="P8">
            <v>181201.86758232795</v>
          </cell>
        </row>
        <row r="9">
          <cell r="B9">
            <v>229106.98314077992</v>
          </cell>
          <cell r="D9">
            <v>0</v>
          </cell>
          <cell r="F9">
            <v>91746.93436949169</v>
          </cell>
          <cell r="H9">
            <v>9742.3452151717156</v>
          </cell>
          <cell r="J9">
            <v>80060.622200056314</v>
          </cell>
          <cell r="L9">
            <v>208.00639502262402</v>
          </cell>
          <cell r="N9">
            <v>13084.060532838379</v>
          </cell>
          <cell r="P9">
            <v>34265.014428199815</v>
          </cell>
        </row>
        <row r="10">
          <cell r="B10">
            <v>1743654.1921716954</v>
          </cell>
          <cell r="D10">
            <v>29827.836707634553</v>
          </cell>
          <cell r="F10">
            <v>750477.6337285944</v>
          </cell>
          <cell r="H10">
            <v>75346.448804609681</v>
          </cell>
          <cell r="J10">
            <v>563416.64311287575</v>
          </cell>
          <cell r="L10">
            <v>1017.5337549713508</v>
          </cell>
          <cell r="N10">
            <v>107403.081523948</v>
          </cell>
          <cell r="P10">
            <v>216165.01453906627</v>
          </cell>
        </row>
        <row r="11">
          <cell r="B11">
            <v>1160482.9641456555</v>
          </cell>
          <cell r="D11">
            <v>75368.898357835234</v>
          </cell>
          <cell r="F11">
            <v>557397.78841886832</v>
          </cell>
          <cell r="H11">
            <v>30025.737253348754</v>
          </cell>
          <cell r="J11">
            <v>306864.10034975532</v>
          </cell>
          <cell r="L11">
            <v>1537.0259592711436</v>
          </cell>
          <cell r="N11">
            <v>97102.065376697792</v>
          </cell>
          <cell r="P11">
            <v>92187.348429886479</v>
          </cell>
        </row>
        <row r="12">
          <cell r="B12">
            <v>435810.93107822153</v>
          </cell>
          <cell r="D12">
            <v>117034.24125070052</v>
          </cell>
          <cell r="F12">
            <v>185987.07395538865</v>
          </cell>
          <cell r="H12">
            <v>3486.1506149294701</v>
          </cell>
          <cell r="J12">
            <v>97676.874913262931</v>
          </cell>
          <cell r="L12">
            <v>232.36951087698802</v>
          </cell>
          <cell r="N12">
            <v>18969.611662859017</v>
          </cell>
          <cell r="P12">
            <v>12424.60917020512</v>
          </cell>
        </row>
        <row r="13">
          <cell r="B13">
            <v>60903.944695176149</v>
          </cell>
          <cell r="D13">
            <v>752.38549843354804</v>
          </cell>
          <cell r="F13">
            <v>27203.220685897864</v>
          </cell>
          <cell r="H13">
            <v>1723.38688482107</v>
          </cell>
          <cell r="J13">
            <v>14946.032049813282</v>
          </cell>
          <cell r="L13">
            <v>0</v>
          </cell>
          <cell r="N13">
            <v>3802.1384976248751</v>
          </cell>
          <cell r="P13">
            <v>12476.781078585531</v>
          </cell>
        </row>
        <row r="14">
          <cell r="B14">
            <v>255368.46854709892</v>
          </cell>
          <cell r="D14">
            <v>1059.2028556955102</v>
          </cell>
          <cell r="F14">
            <v>115283.44837757993</v>
          </cell>
          <cell r="H14">
            <v>9665.864420389622</v>
          </cell>
          <cell r="J14">
            <v>15323.05583848849</v>
          </cell>
          <cell r="L14">
            <v>1433.5465450165989</v>
          </cell>
          <cell r="N14">
            <v>71891.526293135961</v>
          </cell>
          <cell r="P14">
            <v>40711.824216793662</v>
          </cell>
        </row>
        <row r="15">
          <cell r="B15">
            <v>599848.34124789305</v>
          </cell>
          <cell r="D15">
            <v>15559.085202247092</v>
          </cell>
          <cell r="F15">
            <v>370852.86128763511</v>
          </cell>
          <cell r="H15">
            <v>22055.708813153018</v>
          </cell>
          <cell r="J15">
            <v>69050.541091905456</v>
          </cell>
          <cell r="L15">
            <v>929.47804350795195</v>
          </cell>
          <cell r="N15">
            <v>58828.357610929503</v>
          </cell>
          <cell r="P15">
            <v>62572.309198515599</v>
          </cell>
        </row>
        <row r="16">
          <cell r="B16">
            <v>465700.00663982151</v>
          </cell>
          <cell r="D16">
            <v>22349.412692867747</v>
          </cell>
          <cell r="F16">
            <v>266281.61492963217</v>
          </cell>
          <cell r="H16">
            <v>8759.6192919583918</v>
          </cell>
          <cell r="J16">
            <v>98388.682912613382</v>
          </cell>
          <cell r="L16">
            <v>0</v>
          </cell>
          <cell r="N16">
            <v>26194.216120466146</v>
          </cell>
          <cell r="P16">
            <v>43726.460692283719</v>
          </cell>
        </row>
        <row r="17">
          <cell r="B17">
            <v>510352.53241076373</v>
          </cell>
          <cell r="D17">
            <v>32695.776396882298</v>
          </cell>
          <cell r="F17">
            <v>279699.98361627647</v>
          </cell>
          <cell r="H17">
            <v>15654.200839484309</v>
          </cell>
          <cell r="J17">
            <v>115288.59039754821</v>
          </cell>
          <cell r="L17">
            <v>0</v>
          </cell>
          <cell r="N17">
            <v>18133.619990895768</v>
          </cell>
          <cell r="P17">
            <v>48880.361169677009</v>
          </cell>
        </row>
        <row r="18">
          <cell r="B18">
            <v>660853.6202575675</v>
          </cell>
          <cell r="D18">
            <v>42801.019299864594</v>
          </cell>
          <cell r="F18">
            <v>279947.97832743131</v>
          </cell>
          <cell r="H18">
            <v>22568.617065618029</v>
          </cell>
          <cell r="J18">
            <v>225115.41744890029</v>
          </cell>
          <cell r="L18">
            <v>0</v>
          </cell>
          <cell r="N18">
            <v>21882.220196468406</v>
          </cell>
          <cell r="P18">
            <v>68538.367919286175</v>
          </cell>
        </row>
        <row r="19">
          <cell r="B19">
            <v>767173.35549704754</v>
          </cell>
          <cell r="D19">
            <v>90059.749579233656</v>
          </cell>
          <cell r="F19">
            <v>225199.47156540147</v>
          </cell>
          <cell r="H19">
            <v>29119.131400633978</v>
          </cell>
          <cell r="J19">
            <v>328752.32160777791</v>
          </cell>
          <cell r="L19">
            <v>353.06761856517005</v>
          </cell>
          <cell r="N19">
            <v>28953.864453530059</v>
          </cell>
          <cell r="P19">
            <v>64735.74927190796</v>
          </cell>
        </row>
        <row r="20">
          <cell r="B20">
            <v>370662.6906313448</v>
          </cell>
          <cell r="D20">
            <v>18459.115787812967</v>
          </cell>
          <cell r="F20">
            <v>75547.293054284761</v>
          </cell>
          <cell r="H20">
            <v>12500.926941643451</v>
          </cell>
          <cell r="J20">
            <v>211045.66332852998</v>
          </cell>
          <cell r="L20">
            <v>278.84341305238559</v>
          </cell>
          <cell r="N20">
            <v>14477.152928542304</v>
          </cell>
          <cell r="P20">
            <v>38353.695177479727</v>
          </cell>
        </row>
        <row r="22">
          <cell r="B22">
            <v>2188857.5118891369</v>
          </cell>
          <cell r="D22">
            <v>88837.569896326677</v>
          </cell>
          <cell r="F22">
            <v>1182806.7170863422</v>
          </cell>
          <cell r="H22">
            <v>7823.4107346294904</v>
          </cell>
          <cell r="J22">
            <v>517508.42904379684</v>
          </cell>
          <cell r="L22">
            <v>2363.0245885245508</v>
          </cell>
          <cell r="N22">
            <v>112749.21443946077</v>
          </cell>
          <cell r="P22">
            <v>276769.14610006951</v>
          </cell>
        </row>
        <row r="23">
          <cell r="B23">
            <v>1441101.5033423763</v>
          </cell>
          <cell r="D23">
            <v>134145.79191827716</v>
          </cell>
          <cell r="F23">
            <v>430005.93407189345</v>
          </cell>
          <cell r="H23">
            <v>112500.65803825113</v>
          </cell>
          <cell r="J23">
            <v>545455.84358196601</v>
          </cell>
          <cell r="L23">
            <v>631.91103161755564</v>
          </cell>
          <cell r="N23">
            <v>127611.74315450722</v>
          </cell>
          <cell r="P23">
            <v>90749.621545873393</v>
          </cell>
        </row>
        <row r="24">
          <cell r="B24">
            <v>1081766.428416105</v>
          </cell>
          <cell r="D24">
            <v>41407.764110158991</v>
          </cell>
          <cell r="F24">
            <v>457786.36106528656</v>
          </cell>
          <cell r="H24">
            <v>47082.755944388271</v>
          </cell>
          <cell r="J24">
            <v>363435.37218094763</v>
          </cell>
          <cell r="L24">
            <v>486.84980807500961</v>
          </cell>
          <cell r="N24">
            <v>0</v>
          </cell>
          <cell r="P24">
            <v>171567.32530724845</v>
          </cell>
        </row>
        <row r="25">
          <cell r="B25">
            <v>1414915.7013121515</v>
          </cell>
          <cell r="D25">
            <v>52416.644726485276</v>
          </cell>
          <cell r="F25">
            <v>768004.99564581446</v>
          </cell>
          <cell r="H25">
            <v>67156.215399684268</v>
          </cell>
          <cell r="J25">
            <v>382252.00590213353</v>
          </cell>
          <cell r="L25">
            <v>1698.55845211837</v>
          </cell>
          <cell r="N25">
            <v>0</v>
          </cell>
          <cell r="P25">
            <v>143387.28118592125</v>
          </cell>
        </row>
        <row r="26">
          <cell r="B26">
            <v>0</v>
          </cell>
          <cell r="D26">
            <v>0</v>
          </cell>
          <cell r="F26">
            <v>0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P26">
            <v>0</v>
          </cell>
        </row>
        <row r="27">
          <cell r="B27">
            <v>548993.82999719901</v>
          </cell>
          <cell r="D27">
            <v>98694.742646483879</v>
          </cell>
          <cell r="F27">
            <v>284947.7922788976</v>
          </cell>
          <cell r="H27">
            <v>5022.3726485929819</v>
          </cell>
          <cell r="J27">
            <v>143191.05036115195</v>
          </cell>
          <cell r="L27">
            <v>0</v>
          </cell>
          <cell r="N27">
            <v>0</v>
          </cell>
          <cell r="P27">
            <v>17137.872062072009</v>
          </cell>
        </row>
        <row r="28">
          <cell r="B28">
            <v>78738.242256049401</v>
          </cell>
          <cell r="D28">
            <v>11879.474855745797</v>
          </cell>
          <cell r="F28">
            <v>21406.608789162106</v>
          </cell>
          <cell r="H28">
            <v>0</v>
          </cell>
          <cell r="J28">
            <v>43491.521938657403</v>
          </cell>
          <cell r="L28">
            <v>0</v>
          </cell>
          <cell r="N28">
            <v>0</v>
          </cell>
          <cell r="P28">
            <v>1960.6366724841516</v>
          </cell>
        </row>
        <row r="29">
          <cell r="B29">
            <v>13584.180841844642</v>
          </cell>
          <cell r="D29">
            <v>1161.8475543849399</v>
          </cell>
          <cell r="F29">
            <v>933.99139575764002</v>
          </cell>
          <cell r="H29">
            <v>0</v>
          </cell>
          <cell r="J29">
            <v>11135.274273136891</v>
          </cell>
          <cell r="L29">
            <v>0</v>
          </cell>
          <cell r="N29">
            <v>0</v>
          </cell>
          <cell r="P29">
            <v>353.06761856517005</v>
          </cell>
        </row>
        <row r="30">
          <cell r="B30">
            <v>15555.335052584775</v>
          </cell>
          <cell r="D30">
            <v>697.10853263096396</v>
          </cell>
          <cell r="F30">
            <v>697.10853263096396</v>
          </cell>
          <cell r="H30">
            <v>0</v>
          </cell>
          <cell r="J30">
            <v>14161.117987322848</v>
          </cell>
          <cell r="L30">
            <v>0</v>
          </cell>
          <cell r="N30">
            <v>0</v>
          </cell>
          <cell r="P30">
            <v>0</v>
          </cell>
        </row>
        <row r="31">
          <cell r="B31">
            <v>476405.29735559988</v>
          </cell>
          <cell r="D31">
            <v>16725.779388713974</v>
          </cell>
          <cell r="F31">
            <v>79035.793450690078</v>
          </cell>
          <cell r="H31">
            <v>1062.7247802151837</v>
          </cell>
          <cell r="J31">
            <v>105297.92998241291</v>
          </cell>
          <cell r="L31">
            <v>809.52735994872683</v>
          </cell>
          <cell r="N31">
            <v>240360.95759396715</v>
          </cell>
          <cell r="P31">
            <v>33112.58479965225</v>
          </cell>
        </row>
        <row r="32">
          <cell r="B32">
            <v>793390.6740641892</v>
          </cell>
          <cell r="D32">
            <v>0</v>
          </cell>
          <cell r="F32">
            <v>398884.32507807371</v>
          </cell>
          <cell r="H32">
            <v>0</v>
          </cell>
          <cell r="J32">
            <v>205829.27743412516</v>
          </cell>
          <cell r="L32">
            <v>0</v>
          </cell>
          <cell r="N32">
            <v>76849.710461633134</v>
          </cell>
          <cell r="P32">
            <v>111827.36109035449</v>
          </cell>
        </row>
        <row r="33">
          <cell r="B33">
            <v>555603.69443216338</v>
          </cell>
          <cell r="D33">
            <v>0</v>
          </cell>
          <cell r="F33">
            <v>326651.34704767691</v>
          </cell>
          <cell r="H33">
            <v>0</v>
          </cell>
          <cell r="J33">
            <v>167209.99346388559</v>
          </cell>
          <cell r="L33">
            <v>0</v>
          </cell>
          <cell r="N33">
            <v>30696.767390138928</v>
          </cell>
          <cell r="P33">
            <v>31045.586530462089</v>
          </cell>
        </row>
        <row r="34">
          <cell r="B34">
            <v>2244549.7156231883</v>
          </cell>
          <cell r="D34">
            <v>220380.82329278122</v>
          </cell>
          <cell r="F34">
            <v>865651.64574974624</v>
          </cell>
          <cell r="H34">
            <v>120324.06877288062</v>
          </cell>
          <cell r="J34">
            <v>688847.35376727767</v>
          </cell>
          <cell r="L34">
            <v>2994.9356201421065</v>
          </cell>
          <cell r="N34">
            <v>126552.30365350381</v>
          </cell>
          <cell r="P34">
            <v>219798.58476688003</v>
          </cell>
        </row>
        <row r="35">
          <cell r="B35">
            <v>36414.931111976897</v>
          </cell>
          <cell r="D35">
            <v>2602.5385218222655</v>
          </cell>
          <cell r="F35">
            <v>21625.333282741987</v>
          </cell>
          <cell r="H35">
            <v>0</v>
          </cell>
          <cell r="J35">
            <v>1077.6479604736101</v>
          </cell>
          <cell r="L35">
            <v>0</v>
          </cell>
          <cell r="N35">
            <v>6262.1760886922712</v>
          </cell>
          <cell r="P35">
            <v>4847.2352582467411</v>
          </cell>
        </row>
        <row r="37">
          <cell r="B37">
            <v>781081.34068034007</v>
          </cell>
          <cell r="D37">
            <v>0</v>
          </cell>
          <cell r="F37">
            <v>390079.16592931916</v>
          </cell>
          <cell r="H37">
            <v>0</v>
          </cell>
          <cell r="J37">
            <v>203476.97536501722</v>
          </cell>
          <cell r="L37">
            <v>0</v>
          </cell>
          <cell r="N37">
            <v>76050.905914211893</v>
          </cell>
          <cell r="P37">
            <v>111474.29347178932</v>
          </cell>
        </row>
        <row r="38">
          <cell r="B38">
            <v>12309.333383848993</v>
          </cell>
          <cell r="D38">
            <v>0</v>
          </cell>
          <cell r="F38">
            <v>8805.1591487546248</v>
          </cell>
          <cell r="H38">
            <v>0</v>
          </cell>
          <cell r="J38">
            <v>2352.3020691079728</v>
          </cell>
          <cell r="L38">
            <v>0</v>
          </cell>
          <cell r="N38">
            <v>798.80454742122447</v>
          </cell>
          <cell r="P38">
            <v>353.06761856517005</v>
          </cell>
        </row>
        <row r="39">
          <cell r="B39">
            <v>555603.69443216338</v>
          </cell>
          <cell r="D39">
            <v>0</v>
          </cell>
          <cell r="F39">
            <v>326651.34704767691</v>
          </cell>
          <cell r="H39">
            <v>0</v>
          </cell>
          <cell r="J39">
            <v>167209.99346388559</v>
          </cell>
          <cell r="L39">
            <v>0</v>
          </cell>
          <cell r="N39">
            <v>30696.767390138928</v>
          </cell>
          <cell r="P39">
            <v>31045.586530462089</v>
          </cell>
        </row>
        <row r="40">
          <cell r="B40">
            <v>7223.8865152278941</v>
          </cell>
          <cell r="D40">
            <v>1996.4642834725073</v>
          </cell>
          <cell r="F40">
            <v>4063.6729255752743</v>
          </cell>
          <cell r="H40">
            <v>0</v>
          </cell>
          <cell r="J40">
            <v>1163.7493061801129</v>
          </cell>
          <cell r="L40">
            <v>0</v>
          </cell>
          <cell r="N40">
            <v>0</v>
          </cell>
          <cell r="P40">
            <v>0</v>
          </cell>
        </row>
        <row r="41">
          <cell r="B41">
            <v>17150.660784006082</v>
          </cell>
          <cell r="D41">
            <v>2062.9144466371758</v>
          </cell>
          <cell r="F41">
            <v>7693.5005248400712</v>
          </cell>
          <cell r="H41">
            <v>0</v>
          </cell>
          <cell r="J41">
            <v>6456.0195585814163</v>
          </cell>
          <cell r="L41">
            <v>0</v>
          </cell>
          <cell r="N41">
            <v>0</v>
          </cell>
          <cell r="P41">
            <v>938.22625394741726</v>
          </cell>
        </row>
        <row r="42">
          <cell r="B42">
            <v>285922.26676131511</v>
          </cell>
          <cell r="D42">
            <v>0</v>
          </cell>
          <cell r="F42">
            <v>176139.95816229595</v>
          </cell>
          <cell r="H42">
            <v>0</v>
          </cell>
          <cell r="J42">
            <v>48585.70942437918</v>
          </cell>
          <cell r="L42">
            <v>0</v>
          </cell>
          <cell r="N42">
            <v>2397.5842193630351</v>
          </cell>
          <cell r="P42">
            <v>58799.014955277264</v>
          </cell>
        </row>
        <row r="43">
          <cell r="B43">
            <v>791911.44656937069</v>
          </cell>
          <cell r="D43">
            <v>0</v>
          </cell>
          <cell r="F43">
            <v>269583.1689920717</v>
          </cell>
          <cell r="H43">
            <v>0</v>
          </cell>
          <cell r="J43">
            <v>383947.33743115998</v>
          </cell>
          <cell r="L43">
            <v>1665.9160558935869</v>
          </cell>
          <cell r="N43">
            <v>96590.098488597388</v>
          </cell>
          <cell r="P43">
            <v>40124.925601650386</v>
          </cell>
        </row>
        <row r="44">
          <cell r="B44">
            <v>137241.81592233706</v>
          </cell>
          <cell r="D44">
            <v>3220.2741329646078</v>
          </cell>
          <cell r="F44">
            <v>49451.453225786572</v>
          </cell>
          <cell r="H44">
            <v>0</v>
          </cell>
          <cell r="J44">
            <v>35317.862899089916</v>
          </cell>
          <cell r="L44">
            <v>0</v>
          </cell>
          <cell r="N44">
            <v>3755.8796732008082</v>
          </cell>
          <cell r="P44">
            <v>45496.345991295311</v>
          </cell>
        </row>
        <row r="45">
          <cell r="B45">
            <v>158758.09288387847</v>
          </cell>
          <cell r="D45">
            <v>0</v>
          </cell>
          <cell r="F45">
            <v>70399.717158240179</v>
          </cell>
          <cell r="H45">
            <v>0</v>
          </cell>
          <cell r="J45">
            <v>65274.086345673939</v>
          </cell>
          <cell r="L45">
            <v>0</v>
          </cell>
          <cell r="N45">
            <v>16609.943528931395</v>
          </cell>
          <cell r="P45">
            <v>6474.345851033182</v>
          </cell>
        </row>
        <row r="46">
          <cell r="B46">
            <v>36661.93458671603</v>
          </cell>
          <cell r="D46">
            <v>1914.233052818488</v>
          </cell>
          <cell r="F46">
            <v>32633.799832835273</v>
          </cell>
          <cell r="H46">
            <v>0</v>
          </cell>
          <cell r="J46">
            <v>1296.0950607431157</v>
          </cell>
          <cell r="L46">
            <v>0</v>
          </cell>
          <cell r="N46">
            <v>353.06761856517005</v>
          </cell>
          <cell r="P46">
            <v>464.73902175397603</v>
          </cell>
        </row>
        <row r="47">
          <cell r="B47">
            <v>51213.610862725429</v>
          </cell>
          <cell r="D47">
            <v>1957.2698511239712</v>
          </cell>
          <cell r="F47">
            <v>47194.473641175362</v>
          </cell>
          <cell r="H47">
            <v>0</v>
          </cell>
          <cell r="J47">
            <v>1422.8237324890965</v>
          </cell>
          <cell r="L47">
            <v>0</v>
          </cell>
          <cell r="N47">
            <v>0</v>
          </cell>
          <cell r="P47">
            <v>639.04363793697962</v>
          </cell>
        </row>
        <row r="48">
          <cell r="B48">
            <v>6817.1594498132008</v>
          </cell>
          <cell r="D48">
            <v>0</v>
          </cell>
          <cell r="F48">
            <v>6178.1158118762214</v>
          </cell>
          <cell r="H48">
            <v>0</v>
          </cell>
          <cell r="J48">
            <v>639.04363793697962</v>
          </cell>
          <cell r="L48">
            <v>0</v>
          </cell>
          <cell r="N48">
            <v>0</v>
          </cell>
          <cell r="P48">
            <v>0</v>
          </cell>
        </row>
        <row r="49">
          <cell r="B49">
            <v>42306.478823958903</v>
          </cell>
          <cell r="D49">
            <v>0</v>
          </cell>
          <cell r="F49">
            <v>16256.085753412761</v>
          </cell>
          <cell r="H49">
            <v>0</v>
          </cell>
          <cell r="J49">
            <v>22540.693399487609</v>
          </cell>
          <cell r="L49">
            <v>0</v>
          </cell>
          <cell r="N49">
            <v>492.48932509136284</v>
          </cell>
          <cell r="P49">
            <v>3017.210345967148</v>
          </cell>
        </row>
        <row r="50">
          <cell r="B50">
            <v>84095.071043392629</v>
          </cell>
          <cell r="D50">
            <v>2412.8158929814963</v>
          </cell>
          <cell r="F50">
            <v>63920.115652583838</v>
          </cell>
          <cell r="H50">
            <v>0</v>
          </cell>
          <cell r="J50">
            <v>9997.3870246140832</v>
          </cell>
          <cell r="L50">
            <v>0</v>
          </cell>
          <cell r="N50">
            <v>2675.257055316059</v>
          </cell>
          <cell r="P50">
            <v>5089.495417897233</v>
          </cell>
        </row>
        <row r="51">
          <cell r="B51">
            <v>73943.59148773647</v>
          </cell>
          <cell r="D51">
            <v>73362.667710544003</v>
          </cell>
          <cell r="F51">
            <v>0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P51">
            <v>580.92377719246997</v>
          </cell>
        </row>
        <row r="52">
          <cell r="B52">
            <v>128284.60354364717</v>
          </cell>
          <cell r="D52">
            <v>100774.73464035313</v>
          </cell>
          <cell r="F52">
            <v>23243.879722146834</v>
          </cell>
          <cell r="H52">
            <v>0</v>
          </cell>
          <cell r="J52">
            <v>2775.2429481087001</v>
          </cell>
          <cell r="L52">
            <v>0</v>
          </cell>
          <cell r="N52">
            <v>0</v>
          </cell>
          <cell r="P52">
            <v>1490.7462330384878</v>
          </cell>
        </row>
        <row r="53">
          <cell r="B53">
            <v>86979.905692824104</v>
          </cell>
          <cell r="D53">
            <v>32679.449281886191</v>
          </cell>
          <cell r="F53">
            <v>36335.938998846039</v>
          </cell>
          <cell r="H53">
            <v>0</v>
          </cell>
          <cell r="J53">
            <v>13675.165227065761</v>
          </cell>
          <cell r="L53">
            <v>631.91103161755564</v>
          </cell>
          <cell r="N53">
            <v>663.01515112410482</v>
          </cell>
          <cell r="P53">
            <v>2994.4260022844755</v>
          </cell>
        </row>
        <row r="54">
          <cell r="B54">
            <v>18619.086558311639</v>
          </cell>
          <cell r="D54">
            <v>0</v>
          </cell>
          <cell r="F54">
            <v>9152.2958519665408</v>
          </cell>
          <cell r="H54">
            <v>0</v>
          </cell>
          <cell r="J54">
            <v>5860.3557299708882</v>
          </cell>
          <cell r="L54">
            <v>0</v>
          </cell>
          <cell r="N54">
            <v>353.06761856517005</v>
          </cell>
          <cell r="P54">
            <v>3253.367357809042</v>
          </cell>
        </row>
        <row r="55">
          <cell r="B55">
            <v>149093.5705296919</v>
          </cell>
          <cell r="D55">
            <v>0</v>
          </cell>
          <cell r="F55">
            <v>23990.377091119997</v>
          </cell>
          <cell r="H55">
            <v>7038.4837217547056</v>
          </cell>
          <cell r="J55">
            <v>82929.97415691457</v>
          </cell>
          <cell r="L55">
            <v>697.10853263096396</v>
          </cell>
          <cell r="N55">
            <v>929.47804350795207</v>
          </cell>
          <cell r="P55">
            <v>33508.14898376396</v>
          </cell>
        </row>
        <row r="56">
          <cell r="B56">
            <v>160101.18509090345</v>
          </cell>
          <cell r="D56">
            <v>0</v>
          </cell>
          <cell r="F56">
            <v>21189.743887619152</v>
          </cell>
          <cell r="H56">
            <v>113285.58505112593</v>
          </cell>
          <cell r="J56">
            <v>6965.8078848839368</v>
          </cell>
          <cell r="L56">
            <v>0</v>
          </cell>
          <cell r="N56">
            <v>1732.4229312413756</v>
          </cell>
          <cell r="P56">
            <v>16927.625336033179</v>
          </cell>
        </row>
        <row r="57">
          <cell r="B57">
            <v>8225.3485173586669</v>
          </cell>
          <cell r="D57">
            <v>0</v>
          </cell>
          <cell r="F57">
            <v>8225.3485173586669</v>
          </cell>
          <cell r="H57">
            <v>0</v>
          </cell>
          <cell r="J57">
            <v>0</v>
          </cell>
          <cell r="L57">
            <v>0</v>
          </cell>
          <cell r="N57">
            <v>0</v>
          </cell>
          <cell r="P57">
            <v>0</v>
          </cell>
        </row>
        <row r="58">
          <cell r="B58">
            <v>0</v>
          </cell>
          <cell r="D58">
            <v>0</v>
          </cell>
          <cell r="F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</row>
        <row r="60">
          <cell r="B60">
            <v>36414.931111976897</v>
          </cell>
          <cell r="D60">
            <v>2602.5385218222655</v>
          </cell>
          <cell r="F60">
            <v>21625.333282741987</v>
          </cell>
          <cell r="H60">
            <v>0</v>
          </cell>
          <cell r="J60">
            <v>1077.6479604736101</v>
          </cell>
          <cell r="L60">
            <v>0</v>
          </cell>
          <cell r="N60">
            <v>6262.1760886922712</v>
          </cell>
          <cell r="P60">
            <v>4847.2352582467411</v>
          </cell>
        </row>
        <row r="61">
          <cell r="B61">
            <v>76962.684471960281</v>
          </cell>
          <cell r="D61">
            <v>9319.1825517872967</v>
          </cell>
          <cell r="F61">
            <v>38011.279132633477</v>
          </cell>
          <cell r="H61">
            <v>0</v>
          </cell>
          <cell r="J61">
            <v>28502.406408130948</v>
          </cell>
          <cell r="L61">
            <v>0</v>
          </cell>
          <cell r="N61">
            <v>706.1352371303401</v>
          </cell>
          <cell r="P61">
            <v>423.68114227820405</v>
          </cell>
        </row>
        <row r="62">
          <cell r="B62">
            <v>185186.29259590106</v>
          </cell>
          <cell r="D62">
            <v>93033.461516351003</v>
          </cell>
          <cell r="F62">
            <v>54769.54460578999</v>
          </cell>
          <cell r="H62">
            <v>0</v>
          </cell>
          <cell r="J62">
            <v>34987.648953940457</v>
          </cell>
          <cell r="L62">
            <v>0</v>
          </cell>
          <cell r="N62">
            <v>139.42170652619279</v>
          </cell>
          <cell r="P62">
            <v>2256.2158132936934</v>
          </cell>
        </row>
        <row r="63">
          <cell r="B63">
            <v>187489.00168887695</v>
          </cell>
          <cell r="D63">
            <v>54164.898759604061</v>
          </cell>
          <cell r="F63">
            <v>105360.77111502612</v>
          </cell>
          <cell r="H63">
            <v>0</v>
          </cell>
          <cell r="J63">
            <v>17594.991904350412</v>
          </cell>
          <cell r="L63">
            <v>0</v>
          </cell>
          <cell r="N63">
            <v>1079.0279411693527</v>
          </cell>
          <cell r="P63">
            <v>9289.3119687273102</v>
          </cell>
        </row>
        <row r="64">
          <cell r="B64">
            <v>123606.92475898814</v>
          </cell>
          <cell r="D64">
            <v>14663.473836761021</v>
          </cell>
          <cell r="F64">
            <v>95895.735145093466</v>
          </cell>
          <cell r="H64">
            <v>0</v>
          </cell>
          <cell r="J64">
            <v>4103.2984142345776</v>
          </cell>
          <cell r="L64">
            <v>0</v>
          </cell>
          <cell r="N64">
            <v>3488.1679895270986</v>
          </cell>
          <cell r="P64">
            <v>5456.2493733720166</v>
          </cell>
        </row>
        <row r="65">
          <cell r="B65">
            <v>910656.44232594047</v>
          </cell>
          <cell r="D65">
            <v>22867.641904919077</v>
          </cell>
          <cell r="F65">
            <v>279861.22521398391</v>
          </cell>
          <cell r="H65">
            <v>21805.888936581006</v>
          </cell>
          <cell r="J65">
            <v>445423.98716261622</v>
          </cell>
          <cell r="L65">
            <v>1329.0195642485196</v>
          </cell>
          <cell r="N65">
            <v>100803.58179120268</v>
          </cell>
          <cell r="P65">
            <v>38565.097752390029</v>
          </cell>
        </row>
        <row r="66">
          <cell r="B66">
            <v>234100.5215220979</v>
          </cell>
          <cell r="D66">
            <v>0</v>
          </cell>
          <cell r="F66">
            <v>31492.478746536493</v>
          </cell>
          <cell r="H66">
            <v>0</v>
          </cell>
          <cell r="J66">
            <v>184395.11734675011</v>
          </cell>
          <cell r="L66">
            <v>0</v>
          </cell>
          <cell r="N66">
            <v>5048.8669454819319</v>
          </cell>
          <cell r="P66">
            <v>13164.058483329796</v>
          </cell>
        </row>
        <row r="67">
          <cell r="B67">
            <v>583361.85049299826</v>
          </cell>
          <cell r="D67">
            <v>2834.9080326992535</v>
          </cell>
          <cell r="F67">
            <v>239041.65092692012</v>
          </cell>
          <cell r="H67">
            <v>0</v>
          </cell>
          <cell r="J67">
            <v>241603.11269422766</v>
          </cell>
          <cell r="L67">
            <v>1665.9160558935869</v>
          </cell>
          <cell r="N67">
            <v>28614.609666395841</v>
          </cell>
          <cell r="P67">
            <v>69601.653116862391</v>
          </cell>
        </row>
        <row r="68">
          <cell r="B68">
            <v>288448.77877602109</v>
          </cell>
          <cell r="D68">
            <v>4856.2007221839613</v>
          </cell>
          <cell r="F68">
            <v>203229.75779032291</v>
          </cell>
          <cell r="H68">
            <v>0</v>
          </cell>
          <cell r="J68">
            <v>40933.975424706841</v>
          </cell>
          <cell r="L68">
            <v>0</v>
          </cell>
          <cell r="N68">
            <v>1425.1310617656102</v>
          </cell>
          <cell r="P68">
            <v>38003.713777042183</v>
          </cell>
        </row>
        <row r="69">
          <cell r="B69">
            <v>1029076.992659967</v>
          </cell>
          <cell r="D69">
            <v>18290.687374966601</v>
          </cell>
          <cell r="F69">
            <v>563872.17617211246</v>
          </cell>
          <cell r="H69">
            <v>98518.179836299634</v>
          </cell>
          <cell r="J69">
            <v>65187.364805929108</v>
          </cell>
          <cell r="L69">
            <v>0</v>
          </cell>
          <cell r="N69">
            <v>93146.906784641935</v>
          </cell>
          <cell r="P69">
            <v>190061.67768601692</v>
          </cell>
        </row>
        <row r="70">
          <cell r="B70">
            <v>2488.1680935775985</v>
          </cell>
          <cell r="D70">
            <v>2488.1680935775985</v>
          </cell>
          <cell r="F70">
            <v>0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P70">
            <v>0</v>
          </cell>
        </row>
        <row r="71">
          <cell r="B71">
            <v>0</v>
          </cell>
          <cell r="D71">
            <v>0</v>
          </cell>
          <cell r="F71">
            <v>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P71">
            <v>0</v>
          </cell>
        </row>
        <row r="73">
          <cell r="B73">
            <v>8581.3578452124639</v>
          </cell>
          <cell r="D73">
            <v>464.73902175397603</v>
          </cell>
          <cell r="F73">
            <v>1278.0323098234339</v>
          </cell>
          <cell r="H73">
            <v>0</v>
          </cell>
          <cell r="J73">
            <v>232.36951087698802</v>
          </cell>
          <cell r="L73">
            <v>0</v>
          </cell>
          <cell r="N73">
            <v>5909.108470127102</v>
          </cell>
          <cell r="P73">
            <v>697.10853263096396</v>
          </cell>
        </row>
      </sheetData>
      <sheetData sheetId="3">
        <row r="6">
          <cell r="B6">
            <v>386453.18027877517</v>
          </cell>
          <cell r="D6">
            <v>49268.97543480368</v>
          </cell>
          <cell r="F6">
            <v>185061.84476613344</v>
          </cell>
          <cell r="H6">
            <v>10237.536736351873</v>
          </cell>
          <cell r="J6">
            <v>116162.62500888688</v>
          </cell>
          <cell r="L6">
            <v>1208.3214565603375</v>
          </cell>
          <cell r="N6">
            <v>0</v>
          </cell>
          <cell r="P6">
            <v>24513.876876041882</v>
          </cell>
        </row>
        <row r="7">
          <cell r="B7">
            <v>244178.7071170558</v>
          </cell>
          <cell r="D7">
            <v>8611.4647539366342</v>
          </cell>
          <cell r="F7">
            <v>150159.81656683161</v>
          </cell>
          <cell r="H7">
            <v>8174.6513243891231</v>
          </cell>
          <cell r="J7">
            <v>58886.610430904926</v>
          </cell>
          <cell r="L7">
            <v>624.01918506787206</v>
          </cell>
          <cell r="N7">
            <v>0</v>
          </cell>
          <cell r="P7">
            <v>17722.144855927578</v>
          </cell>
        </row>
        <row r="8">
          <cell r="B8">
            <v>1260130.0982736649</v>
          </cell>
          <cell r="D8">
            <v>95358.995486466985</v>
          </cell>
          <cell r="F8">
            <v>616399.65350341122</v>
          </cell>
          <cell r="H8">
            <v>52297.31455609134</v>
          </cell>
          <cell r="J8">
            <v>375149.33435218432</v>
          </cell>
          <cell r="L8">
            <v>0</v>
          </cell>
          <cell r="N8">
            <v>0</v>
          </cell>
          <cell r="P8">
            <v>120924.80037553147</v>
          </cell>
        </row>
        <row r="9">
          <cell r="B9">
            <v>1262791.7322064429</v>
          </cell>
          <cell r="D9">
            <v>53018.146750682557</v>
          </cell>
          <cell r="F9">
            <v>582155.54287117755</v>
          </cell>
          <cell r="H9">
            <v>48551.841375833203</v>
          </cell>
          <cell r="J9">
            <v>407467.7728513758</v>
          </cell>
          <cell r="L9">
            <v>353.06761856517005</v>
          </cell>
          <cell r="N9">
            <v>0</v>
          </cell>
          <cell r="P9">
            <v>171245.36073879024</v>
          </cell>
        </row>
        <row r="10">
          <cell r="B10">
            <v>206772.11601698765</v>
          </cell>
          <cell r="D10">
            <v>0</v>
          </cell>
          <cell r="F10">
            <v>91746.93436949169</v>
          </cell>
          <cell r="H10">
            <v>9742.3452151717156</v>
          </cell>
          <cell r="J10">
            <v>72398.619892645569</v>
          </cell>
          <cell r="L10">
            <v>208.00639502262402</v>
          </cell>
          <cell r="N10">
            <v>0</v>
          </cell>
          <cell r="P10">
            <v>32676.210144656543</v>
          </cell>
        </row>
        <row r="11">
          <cell r="B11">
            <v>1553442.0339511947</v>
          </cell>
          <cell r="D11">
            <v>29084.254272828199</v>
          </cell>
          <cell r="F11">
            <v>732322.25582002325</v>
          </cell>
          <cell r="H11">
            <v>74707.405166672703</v>
          </cell>
          <cell r="J11">
            <v>517488.36699016701</v>
          </cell>
          <cell r="L11">
            <v>208.00639502262402</v>
          </cell>
          <cell r="N11">
            <v>0</v>
          </cell>
          <cell r="P11">
            <v>199631.74530648545</v>
          </cell>
        </row>
        <row r="12">
          <cell r="B12">
            <v>982010.86981251568</v>
          </cell>
          <cell r="D12">
            <v>69943.027381608816</v>
          </cell>
          <cell r="F12">
            <v>522078.05019772617</v>
          </cell>
          <cell r="H12">
            <v>29602.056111070549</v>
          </cell>
          <cell r="J12">
            <v>276526.05086689489</v>
          </cell>
          <cell r="L12">
            <v>1537.0259592711436</v>
          </cell>
          <cell r="N12">
            <v>0</v>
          </cell>
          <cell r="P12">
            <v>82324.659295947829</v>
          </cell>
        </row>
        <row r="13">
          <cell r="B13">
            <v>371187.92576134676</v>
          </cell>
          <cell r="D13">
            <v>106918.29117891895</v>
          </cell>
          <cell r="F13">
            <v>167617.26905484681</v>
          </cell>
          <cell r="H13">
            <v>3486.1506149294701</v>
          </cell>
          <cell r="J13">
            <v>83086.285472771793</v>
          </cell>
          <cell r="L13">
            <v>232.36951087698802</v>
          </cell>
          <cell r="N13">
            <v>0</v>
          </cell>
          <cell r="P13">
            <v>9847.5599290038845</v>
          </cell>
        </row>
        <row r="14">
          <cell r="B14">
            <v>40140.772333887602</v>
          </cell>
          <cell r="D14">
            <v>312.00959253393603</v>
          </cell>
          <cell r="F14">
            <v>20012.348265464258</v>
          </cell>
          <cell r="H14">
            <v>1723.38688482107</v>
          </cell>
          <cell r="J14">
            <v>8167.0194208710291</v>
          </cell>
          <cell r="L14">
            <v>0</v>
          </cell>
          <cell r="N14">
            <v>0</v>
          </cell>
          <cell r="P14">
            <v>9926.0081701973195</v>
          </cell>
        </row>
        <row r="15">
          <cell r="B15">
            <v>175371.00514285656</v>
          </cell>
          <cell r="D15">
            <v>1059.2028556955102</v>
          </cell>
          <cell r="F15">
            <v>114131.57621159354</v>
          </cell>
          <cell r="H15">
            <v>9665.864420389622</v>
          </cell>
          <cell r="J15">
            <v>13269.51253319125</v>
          </cell>
          <cell r="L15">
            <v>977.08680363304211</v>
          </cell>
          <cell r="N15">
            <v>0</v>
          </cell>
          <cell r="P15">
            <v>36267.762318353991</v>
          </cell>
        </row>
        <row r="16">
          <cell r="B16">
            <v>508951.99391373969</v>
          </cell>
          <cell r="D16">
            <v>14723.681127856597</v>
          </cell>
          <cell r="F16">
            <v>352262.80777367431</v>
          </cell>
          <cell r="H16">
            <v>21632.027670874813</v>
          </cell>
          <cell r="J16">
            <v>60258.441170184771</v>
          </cell>
          <cell r="L16">
            <v>929.47804350795195</v>
          </cell>
          <cell r="N16">
            <v>0</v>
          </cell>
          <cell r="P16">
            <v>59145.558127641641</v>
          </cell>
        </row>
        <row r="17">
          <cell r="B17">
            <v>411762.40060913161</v>
          </cell>
          <cell r="D17">
            <v>19795.135085905873</v>
          </cell>
          <cell r="F17">
            <v>252790.67642519041</v>
          </cell>
          <cell r="H17">
            <v>8759.6192919583918</v>
          </cell>
          <cell r="J17">
            <v>91953.834863325494</v>
          </cell>
          <cell r="L17">
            <v>0</v>
          </cell>
          <cell r="N17">
            <v>0</v>
          </cell>
          <cell r="P17">
            <v>38463.134942751662</v>
          </cell>
        </row>
        <row r="18">
          <cell r="B18">
            <v>457995.92344098265</v>
          </cell>
          <cell r="D18">
            <v>29519.54006376418</v>
          </cell>
          <cell r="F18">
            <v>265472.30646604556</v>
          </cell>
          <cell r="H18">
            <v>15015.15720154733</v>
          </cell>
          <cell r="J18">
            <v>102155.88530672831</v>
          </cell>
          <cell r="L18">
            <v>0</v>
          </cell>
          <cell r="N18">
            <v>0</v>
          </cell>
          <cell r="P18">
            <v>45833.034402897872</v>
          </cell>
        </row>
        <row r="19">
          <cell r="B19">
            <v>594306.14383511618</v>
          </cell>
          <cell r="D19">
            <v>40561.523785006051</v>
          </cell>
          <cell r="F19">
            <v>265316.92104505812</v>
          </cell>
          <cell r="H19">
            <v>22568.617065618029</v>
          </cell>
          <cell r="J19">
            <v>203590.36392873919</v>
          </cell>
          <cell r="L19">
            <v>0</v>
          </cell>
          <cell r="N19">
            <v>0</v>
          </cell>
          <cell r="P19">
            <v>62268.718010695738</v>
          </cell>
        </row>
        <row r="20">
          <cell r="B20">
            <v>672823.63620822993</v>
          </cell>
          <cell r="D20">
            <v>83825.332748914705</v>
          </cell>
          <cell r="F20">
            <v>209502.15979243361</v>
          </cell>
          <cell r="H20">
            <v>29119.131400633978</v>
          </cell>
          <cell r="J20">
            <v>294329.50506739289</v>
          </cell>
          <cell r="L20">
            <v>0</v>
          </cell>
          <cell r="N20">
            <v>0</v>
          </cell>
          <cell r="P20">
            <v>56047.507198855834</v>
          </cell>
        </row>
        <row r="21">
          <cell r="B21">
            <v>332342.61472588195</v>
          </cell>
          <cell r="D21">
            <v>16773.166758746993</v>
          </cell>
          <cell r="F21">
            <v>74300.409993556153</v>
          </cell>
          <cell r="H21">
            <v>12500.926941643451</v>
          </cell>
          <cell r="J21">
            <v>192108.79977378881</v>
          </cell>
          <cell r="L21">
            <v>278.84341305238559</v>
          </cell>
          <cell r="N21">
            <v>0</v>
          </cell>
          <cell r="P21">
            <v>36380.467845094929</v>
          </cell>
        </row>
        <row r="23">
          <cell r="B23">
            <v>1926113.3114742234</v>
          </cell>
          <cell r="D23">
            <v>81970.776717541812</v>
          </cell>
          <cell r="F23">
            <v>1130165.5189123352</v>
          </cell>
          <cell r="H23">
            <v>7823.4107346294904</v>
          </cell>
          <cell r="J23">
            <v>451529.84916545858</v>
          </cell>
          <cell r="L23">
            <v>1906.5648471409941</v>
          </cell>
          <cell r="N23">
            <v>0</v>
          </cell>
          <cell r="P23">
            <v>252717.1910971269</v>
          </cell>
        </row>
        <row r="24">
          <cell r="B24">
            <v>1227440.4064017022</v>
          </cell>
          <cell r="D24">
            <v>124286.80570834813</v>
          </cell>
          <cell r="F24">
            <v>403611.33879521326</v>
          </cell>
          <cell r="H24">
            <v>111437.93325803595</v>
          </cell>
          <cell r="J24">
            <v>506136.49347789184</v>
          </cell>
          <cell r="L24">
            <v>278.84341305238559</v>
          </cell>
          <cell r="N24">
            <v>0</v>
          </cell>
          <cell r="P24">
            <v>81688.991749163877</v>
          </cell>
        </row>
        <row r="25">
          <cell r="B25">
            <v>1081766.428416105</v>
          </cell>
          <cell r="D25">
            <v>41407.764110158991</v>
          </cell>
          <cell r="F25">
            <v>457786.36106528656</v>
          </cell>
          <cell r="H25">
            <v>47082.755944388271</v>
          </cell>
          <cell r="J25">
            <v>363435.37218094763</v>
          </cell>
          <cell r="L25">
            <v>486.84980807500961</v>
          </cell>
          <cell r="N25">
            <v>0</v>
          </cell>
          <cell r="P25">
            <v>171567.32530724845</v>
          </cell>
        </row>
        <row r="26">
          <cell r="B26">
            <v>1414915.7013121515</v>
          </cell>
          <cell r="D26">
            <v>52416.644726485276</v>
          </cell>
          <cell r="F26">
            <v>768004.99564581446</v>
          </cell>
          <cell r="H26">
            <v>67156.215399684268</v>
          </cell>
          <cell r="J26">
            <v>382252.00590213353</v>
          </cell>
          <cell r="L26">
            <v>1698.55845211837</v>
          </cell>
          <cell r="N26">
            <v>0</v>
          </cell>
          <cell r="P26">
            <v>143387.28118592125</v>
          </cell>
        </row>
        <row r="27">
          <cell r="B27">
            <v>0</v>
          </cell>
          <cell r="D27">
            <v>0</v>
          </cell>
          <cell r="F27">
            <v>0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</row>
        <row r="28">
          <cell r="B28">
            <v>548993.82999719901</v>
          </cell>
          <cell r="D28">
            <v>98694.742646483879</v>
          </cell>
          <cell r="F28">
            <v>284947.7922788976</v>
          </cell>
          <cell r="H28">
            <v>5022.3726485929819</v>
          </cell>
          <cell r="J28">
            <v>143191.05036115195</v>
          </cell>
          <cell r="L28">
            <v>0</v>
          </cell>
          <cell r="N28">
            <v>0</v>
          </cell>
          <cell r="P28">
            <v>17137.872062072009</v>
          </cell>
        </row>
        <row r="29">
          <cell r="B29">
            <v>78738.242256049401</v>
          </cell>
          <cell r="D29">
            <v>11879.474855745797</v>
          </cell>
          <cell r="F29">
            <v>21406.608789162106</v>
          </cell>
          <cell r="H29">
            <v>0</v>
          </cell>
          <cell r="J29">
            <v>43491.521938657403</v>
          </cell>
          <cell r="L29">
            <v>0</v>
          </cell>
          <cell r="N29">
            <v>0</v>
          </cell>
          <cell r="P29">
            <v>1960.6366724841516</v>
          </cell>
        </row>
        <row r="30">
          <cell r="B30">
            <v>13584.180841844642</v>
          </cell>
          <cell r="D30">
            <v>1161.8475543849399</v>
          </cell>
          <cell r="F30">
            <v>933.99139575764002</v>
          </cell>
          <cell r="H30">
            <v>0</v>
          </cell>
          <cell r="J30">
            <v>11135.274273136891</v>
          </cell>
          <cell r="L30">
            <v>0</v>
          </cell>
          <cell r="N30">
            <v>0</v>
          </cell>
          <cell r="P30">
            <v>353.06761856517005</v>
          </cell>
        </row>
        <row r="31">
          <cell r="B31">
            <v>15555.335052584775</v>
          </cell>
          <cell r="D31">
            <v>697.10853263096396</v>
          </cell>
          <cell r="F31">
            <v>697.10853263096396</v>
          </cell>
          <cell r="H31">
            <v>0</v>
          </cell>
          <cell r="J31">
            <v>14161.117987322848</v>
          </cell>
          <cell r="L31">
            <v>0</v>
          </cell>
          <cell r="N31">
            <v>0</v>
          </cell>
          <cell r="P31">
            <v>0</v>
          </cell>
        </row>
        <row r="32">
          <cell r="B32">
            <v>0</v>
          </cell>
          <cell r="D32">
            <v>0</v>
          </cell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P32">
            <v>0</v>
          </cell>
        </row>
        <row r="33">
          <cell r="B33">
            <v>671826.93160372472</v>
          </cell>
          <cell r="D33">
            <v>0</v>
          </cell>
          <cell r="F33">
            <v>395184.34098022408</v>
          </cell>
          <cell r="H33">
            <v>0</v>
          </cell>
          <cell r="J33">
            <v>170855.62074771052</v>
          </cell>
          <cell r="L33">
            <v>0</v>
          </cell>
          <cell r="N33">
            <v>0</v>
          </cell>
          <cell r="P33">
            <v>105786.96987579038</v>
          </cell>
        </row>
        <row r="34">
          <cell r="B34">
            <v>493684.99198971706</v>
          </cell>
          <cell r="D34">
            <v>0</v>
          </cell>
          <cell r="F34">
            <v>305547.34394706902</v>
          </cell>
          <cell r="H34">
            <v>0</v>
          </cell>
          <cell r="J34">
            <v>158675.56137363208</v>
          </cell>
          <cell r="L34">
            <v>0</v>
          </cell>
          <cell r="N34">
            <v>0</v>
          </cell>
          <cell r="P34">
            <v>29462.086669015545</v>
          </cell>
        </row>
        <row r="35">
          <cell r="B35">
            <v>1968775.3828371246</v>
          </cell>
          <cell r="D35">
            <v>205513.99999108314</v>
          </cell>
          <cell r="F35">
            <v>817582.5861237403</v>
          </cell>
          <cell r="H35">
            <v>119261.34399266542</v>
          </cell>
          <cell r="J35">
            <v>627856.31710895523</v>
          </cell>
          <cell r="L35">
            <v>2185.4082601933796</v>
          </cell>
          <cell r="N35">
            <v>0</v>
          </cell>
          <cell r="P35">
            <v>196375.72736051033</v>
          </cell>
        </row>
        <row r="36">
          <cell r="B36">
            <v>19266.411445349659</v>
          </cell>
          <cell r="D36">
            <v>743.58243480636156</v>
          </cell>
          <cell r="F36">
            <v>15462.586656516029</v>
          </cell>
          <cell r="H36">
            <v>0</v>
          </cell>
          <cell r="J36">
            <v>278.84341305238559</v>
          </cell>
          <cell r="L36">
            <v>0</v>
          </cell>
          <cell r="N36">
            <v>0</v>
          </cell>
          <cell r="P36">
            <v>2781.3989409748779</v>
          </cell>
        </row>
        <row r="38">
          <cell r="B38">
            <v>660316.40276729688</v>
          </cell>
          <cell r="D38">
            <v>0</v>
          </cell>
          <cell r="F38">
            <v>386379.18183146953</v>
          </cell>
          <cell r="H38">
            <v>0</v>
          </cell>
          <cell r="J38">
            <v>168503.31867860263</v>
          </cell>
          <cell r="L38">
            <v>0</v>
          </cell>
          <cell r="N38">
            <v>0</v>
          </cell>
          <cell r="P38">
            <v>105433.90225722521</v>
          </cell>
        </row>
        <row r="39">
          <cell r="B39">
            <v>11510.528836427769</v>
          </cell>
          <cell r="D39">
            <v>0</v>
          </cell>
          <cell r="F39">
            <v>8805.1591487546248</v>
          </cell>
          <cell r="H39">
            <v>0</v>
          </cell>
          <cell r="J39">
            <v>2352.3020691079728</v>
          </cell>
          <cell r="L39">
            <v>0</v>
          </cell>
          <cell r="N39">
            <v>0</v>
          </cell>
          <cell r="P39">
            <v>353.06761856517005</v>
          </cell>
        </row>
        <row r="40">
          <cell r="B40">
            <v>493684.99198971706</v>
          </cell>
          <cell r="D40">
            <v>0</v>
          </cell>
          <cell r="F40">
            <v>305547.34394706902</v>
          </cell>
          <cell r="H40">
            <v>0</v>
          </cell>
          <cell r="J40">
            <v>158675.56137363208</v>
          </cell>
          <cell r="L40">
            <v>0</v>
          </cell>
          <cell r="N40">
            <v>0</v>
          </cell>
          <cell r="P40">
            <v>29462.086669015545</v>
          </cell>
        </row>
        <row r="41">
          <cell r="B41">
            <v>6480.3040804215325</v>
          </cell>
          <cell r="D41">
            <v>1717.6208704201217</v>
          </cell>
          <cell r="F41">
            <v>3598.9339038212984</v>
          </cell>
          <cell r="H41">
            <v>0</v>
          </cell>
          <cell r="J41">
            <v>1163.7493061801129</v>
          </cell>
          <cell r="L41">
            <v>0</v>
          </cell>
          <cell r="N41">
            <v>0</v>
          </cell>
          <cell r="P41">
            <v>0</v>
          </cell>
        </row>
        <row r="42">
          <cell r="B42">
            <v>16595.226287434642</v>
          </cell>
          <cell r="D42">
            <v>2062.9144466371758</v>
          </cell>
          <cell r="F42">
            <v>7693.5005248400712</v>
          </cell>
          <cell r="H42">
            <v>0</v>
          </cell>
          <cell r="J42">
            <v>6040.0067685361682</v>
          </cell>
          <cell r="L42">
            <v>0</v>
          </cell>
          <cell r="N42">
            <v>0</v>
          </cell>
          <cell r="P42">
            <v>798.80454742122447</v>
          </cell>
        </row>
        <row r="43">
          <cell r="B43">
            <v>271042.68217596994</v>
          </cell>
          <cell r="D43">
            <v>0</v>
          </cell>
          <cell r="F43">
            <v>174813.4144218975</v>
          </cell>
          <cell r="H43">
            <v>0</v>
          </cell>
          <cell r="J43">
            <v>42195.576821084469</v>
          </cell>
          <cell r="L43">
            <v>0</v>
          </cell>
          <cell r="N43">
            <v>0</v>
          </cell>
          <cell r="P43">
            <v>54033.690932988466</v>
          </cell>
        </row>
        <row r="44">
          <cell r="B44">
            <v>648405.70829444076</v>
          </cell>
          <cell r="D44">
            <v>0</v>
          </cell>
          <cell r="F44">
            <v>257485.35819955816</v>
          </cell>
          <cell r="H44">
            <v>0</v>
          </cell>
          <cell r="J44">
            <v>358480.6743183494</v>
          </cell>
          <cell r="L44">
            <v>1209.4563145100301</v>
          </cell>
          <cell r="N44">
            <v>0</v>
          </cell>
          <cell r="P44">
            <v>31230.219462024423</v>
          </cell>
        </row>
        <row r="45">
          <cell r="B45">
            <v>121054.21766548365</v>
          </cell>
          <cell r="D45">
            <v>3220.2741329646078</v>
          </cell>
          <cell r="F45">
            <v>44780.203465726139</v>
          </cell>
          <cell r="H45">
            <v>0</v>
          </cell>
          <cell r="J45">
            <v>32284.149312305897</v>
          </cell>
          <cell r="L45">
            <v>0</v>
          </cell>
          <cell r="N45">
            <v>0</v>
          </cell>
          <cell r="P45">
            <v>40769.590754487144</v>
          </cell>
        </row>
        <row r="46">
          <cell r="B46">
            <v>129925.21028301746</v>
          </cell>
          <cell r="D46">
            <v>0</v>
          </cell>
          <cell r="F46">
            <v>67505.954702697025</v>
          </cell>
          <cell r="H46">
            <v>0</v>
          </cell>
          <cell r="J46">
            <v>57092.268543024074</v>
          </cell>
          <cell r="L46">
            <v>0</v>
          </cell>
          <cell r="N46">
            <v>0</v>
          </cell>
          <cell r="P46">
            <v>5326.9870372964751</v>
          </cell>
        </row>
        <row r="47">
          <cell r="B47">
            <v>32618.04426463665</v>
          </cell>
          <cell r="D47">
            <v>1914.233052818488</v>
          </cell>
          <cell r="F47">
            <v>29175.346640198051</v>
          </cell>
          <cell r="H47">
            <v>0</v>
          </cell>
          <cell r="J47">
            <v>1296.0950607431157</v>
          </cell>
          <cell r="L47">
            <v>0</v>
          </cell>
          <cell r="N47">
            <v>0</v>
          </cell>
          <cell r="P47">
            <v>232.36951087698802</v>
          </cell>
        </row>
        <row r="48">
          <cell r="B48">
            <v>47515.768368626363</v>
          </cell>
          <cell r="D48">
            <v>1957.2698511239712</v>
          </cell>
          <cell r="F48">
            <v>43496.63114707631</v>
          </cell>
          <cell r="H48">
            <v>0</v>
          </cell>
          <cell r="J48">
            <v>1422.8237324890965</v>
          </cell>
          <cell r="L48">
            <v>0</v>
          </cell>
          <cell r="N48">
            <v>0</v>
          </cell>
          <cell r="P48">
            <v>639.04363793697962</v>
          </cell>
        </row>
        <row r="49">
          <cell r="B49">
            <v>5425.1947140846032</v>
          </cell>
          <cell r="D49">
            <v>0</v>
          </cell>
          <cell r="F49">
            <v>4786.1510761476238</v>
          </cell>
          <cell r="H49">
            <v>0</v>
          </cell>
          <cell r="J49">
            <v>639.04363793697962</v>
          </cell>
          <cell r="L49">
            <v>0</v>
          </cell>
          <cell r="N49">
            <v>0</v>
          </cell>
          <cell r="P49">
            <v>0</v>
          </cell>
        </row>
        <row r="50">
          <cell r="B50">
            <v>35911.474464877312</v>
          </cell>
          <cell r="D50">
            <v>0</v>
          </cell>
          <cell r="F50">
            <v>13579.592826954595</v>
          </cell>
          <cell r="H50">
            <v>0</v>
          </cell>
          <cell r="J50">
            <v>19314.671291955536</v>
          </cell>
          <cell r="L50">
            <v>0</v>
          </cell>
          <cell r="N50">
            <v>0</v>
          </cell>
          <cell r="P50">
            <v>3017.210345967148</v>
          </cell>
        </row>
        <row r="51">
          <cell r="B51">
            <v>78030.934260189315</v>
          </cell>
          <cell r="D51">
            <v>2412.8158929814963</v>
          </cell>
          <cell r="F51">
            <v>61681.492486562878</v>
          </cell>
          <cell r="H51">
            <v>0</v>
          </cell>
          <cell r="J51">
            <v>8847.1304627477311</v>
          </cell>
          <cell r="L51">
            <v>0</v>
          </cell>
          <cell r="N51">
            <v>0</v>
          </cell>
          <cell r="P51">
            <v>5089.495417897233</v>
          </cell>
        </row>
        <row r="52">
          <cell r="B52">
            <v>67607.991218414376</v>
          </cell>
          <cell r="D52">
            <v>67027.067441221909</v>
          </cell>
          <cell r="F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580.92377719246997</v>
          </cell>
        </row>
        <row r="53">
          <cell r="B53">
            <v>118206.91416615481</v>
          </cell>
          <cell r="D53">
            <v>94672.218484080004</v>
          </cell>
          <cell r="F53">
            <v>19907.750138864551</v>
          </cell>
          <cell r="H53">
            <v>0</v>
          </cell>
          <cell r="J53">
            <v>2136.1993101717208</v>
          </cell>
          <cell r="L53">
            <v>0</v>
          </cell>
          <cell r="N53">
            <v>0</v>
          </cell>
          <cell r="P53">
            <v>1490.7462330384878</v>
          </cell>
        </row>
        <row r="54">
          <cell r="B54">
            <v>78121.744787482588</v>
          </cell>
          <cell r="D54">
            <v>30529.58581883576</v>
          </cell>
          <cell r="F54">
            <v>32861.870900793911</v>
          </cell>
          <cell r="H54">
            <v>0</v>
          </cell>
          <cell r="J54">
            <v>11457.018652516039</v>
          </cell>
          <cell r="L54">
            <v>278.84341305238559</v>
          </cell>
          <cell r="N54">
            <v>0</v>
          </cell>
          <cell r="P54">
            <v>2994.4260022844755</v>
          </cell>
        </row>
        <row r="55">
          <cell r="B55">
            <v>16638.445453420121</v>
          </cell>
          <cell r="D55">
            <v>0</v>
          </cell>
          <cell r="F55">
            <v>7524.7223656401839</v>
          </cell>
          <cell r="H55">
            <v>0</v>
          </cell>
          <cell r="J55">
            <v>5860.3557299708882</v>
          </cell>
          <cell r="L55">
            <v>0</v>
          </cell>
          <cell r="N55">
            <v>0</v>
          </cell>
          <cell r="P55">
            <v>3253.367357809042</v>
          </cell>
        </row>
        <row r="56">
          <cell r="B56">
            <v>131415.93449176813</v>
          </cell>
          <cell r="D56">
            <v>0</v>
          </cell>
          <cell r="F56">
            <v>20675.301335499476</v>
          </cell>
          <cell r="H56">
            <v>7038.4837217547056</v>
          </cell>
          <cell r="J56">
            <v>72660.746276060832</v>
          </cell>
          <cell r="L56">
            <v>697.10853263096396</v>
          </cell>
          <cell r="N56">
            <v>0</v>
          </cell>
          <cell r="P56">
            <v>30344.294625822287</v>
          </cell>
        </row>
        <row r="57">
          <cell r="B57">
            <v>156952.96976088177</v>
          </cell>
          <cell r="D57">
            <v>0</v>
          </cell>
          <cell r="F57">
            <v>21189.743887619152</v>
          </cell>
          <cell r="H57">
            <v>112222.86027091075</v>
          </cell>
          <cell r="J57">
            <v>6965.8078848839368</v>
          </cell>
          <cell r="L57">
            <v>0</v>
          </cell>
          <cell r="N57">
            <v>0</v>
          </cell>
          <cell r="P57">
            <v>16574.557717468007</v>
          </cell>
        </row>
        <row r="58">
          <cell r="B58">
            <v>6826.6180998470527</v>
          </cell>
          <cell r="D58">
            <v>0</v>
          </cell>
          <cell r="F58">
            <v>6826.6180998470527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</row>
        <row r="59">
          <cell r="B59">
            <v>0</v>
          </cell>
          <cell r="D59">
            <v>0</v>
          </cell>
          <cell r="F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</row>
        <row r="61">
          <cell r="B61">
            <v>19266.411445349659</v>
          </cell>
          <cell r="D61">
            <v>743.58243480636156</v>
          </cell>
          <cell r="F61">
            <v>15462.586656516029</v>
          </cell>
          <cell r="H61">
            <v>0</v>
          </cell>
          <cell r="J61">
            <v>278.84341305238559</v>
          </cell>
          <cell r="L61">
            <v>0</v>
          </cell>
          <cell r="N61">
            <v>0</v>
          </cell>
          <cell r="P61">
            <v>2781.3989409748779</v>
          </cell>
        </row>
        <row r="62">
          <cell r="B62">
            <v>68295.857574444148</v>
          </cell>
          <cell r="D62">
            <v>8441.0268576240614</v>
          </cell>
          <cell r="F62">
            <v>33501.965387472992</v>
          </cell>
          <cell r="H62">
            <v>0</v>
          </cell>
          <cell r="J62">
            <v>25929.184187068895</v>
          </cell>
          <cell r="L62">
            <v>0</v>
          </cell>
          <cell r="N62">
            <v>0</v>
          </cell>
          <cell r="P62">
            <v>423.68114227820405</v>
          </cell>
        </row>
        <row r="63">
          <cell r="B63">
            <v>166700.08588363478</v>
          </cell>
          <cell r="D63">
            <v>86786.933464111105</v>
          </cell>
          <cell r="F63">
            <v>48273.217243855608</v>
          </cell>
          <cell r="H63">
            <v>0</v>
          </cell>
          <cell r="J63">
            <v>29799.732152419674</v>
          </cell>
          <cell r="L63">
            <v>0</v>
          </cell>
          <cell r="N63">
            <v>0</v>
          </cell>
          <cell r="P63">
            <v>1840.2030232484453</v>
          </cell>
        </row>
        <row r="64">
          <cell r="B64">
            <v>161040.59988546901</v>
          </cell>
          <cell r="D64">
            <v>48507.78443726735</v>
          </cell>
          <cell r="F64">
            <v>91587.087597105623</v>
          </cell>
          <cell r="H64">
            <v>0</v>
          </cell>
          <cell r="J64">
            <v>12687.589940666945</v>
          </cell>
          <cell r="L64">
            <v>0</v>
          </cell>
          <cell r="N64">
            <v>0</v>
          </cell>
          <cell r="P64">
            <v>8258.1379104290954</v>
          </cell>
        </row>
        <row r="65">
          <cell r="B65">
            <v>103747.62491955115</v>
          </cell>
          <cell r="D65">
            <v>12572.148238868127</v>
          </cell>
          <cell r="F65">
            <v>83999.041420823982</v>
          </cell>
          <cell r="H65">
            <v>0</v>
          </cell>
          <cell r="J65">
            <v>2825.2111383606189</v>
          </cell>
          <cell r="L65">
            <v>0</v>
          </cell>
          <cell r="N65">
            <v>0</v>
          </cell>
          <cell r="P65">
            <v>4351.2241214985079</v>
          </cell>
        </row>
        <row r="66">
          <cell r="B66">
            <v>760377.16732492635</v>
          </cell>
          <cell r="D66">
            <v>22402.902883165098</v>
          </cell>
          <cell r="F66">
            <v>267544.25398310757</v>
          </cell>
          <cell r="H66">
            <v>21805.888936581006</v>
          </cell>
          <cell r="J66">
            <v>414459.19161605666</v>
          </cell>
          <cell r="L66">
            <v>975.95194568334955</v>
          </cell>
          <cell r="N66">
            <v>0</v>
          </cell>
          <cell r="P66">
            <v>33188.977960334145</v>
          </cell>
        </row>
        <row r="67">
          <cell r="B67">
            <v>196956.96645005749</v>
          </cell>
          <cell r="D67">
            <v>0</v>
          </cell>
          <cell r="F67">
            <v>30430.340953741259</v>
          </cell>
          <cell r="H67">
            <v>0</v>
          </cell>
          <cell r="J67">
            <v>154668.91720167789</v>
          </cell>
          <cell r="L67">
            <v>0</v>
          </cell>
          <cell r="N67">
            <v>0</v>
          </cell>
          <cell r="P67">
            <v>11857.708294638667</v>
          </cell>
        </row>
        <row r="68">
          <cell r="B68">
            <v>518865.53946721635</v>
          </cell>
          <cell r="D68">
            <v>2556.0646196468679</v>
          </cell>
          <cell r="F68">
            <v>229335.19576934559</v>
          </cell>
          <cell r="H68">
            <v>0</v>
          </cell>
          <cell r="J68">
            <v>221658.56465355211</v>
          </cell>
          <cell r="L68">
            <v>1209.4563145100301</v>
          </cell>
          <cell r="N68">
            <v>0</v>
          </cell>
          <cell r="P68">
            <v>64106.258110161332</v>
          </cell>
        </row>
        <row r="69">
          <cell r="B69">
            <v>272045.06619718793</v>
          </cell>
          <cell r="D69">
            <v>4856.2007221839613</v>
          </cell>
          <cell r="F69">
            <v>193333.12874323994</v>
          </cell>
          <cell r="H69">
            <v>0</v>
          </cell>
          <cell r="J69">
            <v>38132.631348799805</v>
          </cell>
          <cell r="L69">
            <v>0</v>
          </cell>
          <cell r="N69">
            <v>0</v>
          </cell>
          <cell r="P69">
            <v>35723.105382964677</v>
          </cell>
        </row>
        <row r="70">
          <cell r="B70">
            <v>901526.24025917496</v>
          </cell>
          <cell r="D70">
            <v>17181.614087691742</v>
          </cell>
          <cell r="F70">
            <v>554726.96380991372</v>
          </cell>
          <cell r="H70">
            <v>97455.455056084451</v>
          </cell>
          <cell r="J70">
            <v>57505.320404747989</v>
          </cell>
          <cell r="L70">
            <v>0</v>
          </cell>
          <cell r="N70">
            <v>0</v>
          </cell>
          <cell r="P70">
            <v>174656.88690073817</v>
          </cell>
        </row>
        <row r="71">
          <cell r="B71">
            <v>2488.1680935775985</v>
          </cell>
          <cell r="D71">
            <v>2488.1680935775985</v>
          </cell>
          <cell r="F71">
            <v>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P71">
            <v>0</v>
          </cell>
        </row>
        <row r="72">
          <cell r="B72">
            <v>0</v>
          </cell>
          <cell r="D72">
            <v>0</v>
          </cell>
          <cell r="F72">
            <v>0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P72">
            <v>0</v>
          </cell>
        </row>
        <row r="73">
          <cell r="N73">
            <v>0</v>
          </cell>
        </row>
        <row r="74">
          <cell r="B74">
            <v>1510.4018207004219</v>
          </cell>
          <cell r="D74">
            <v>464.73902175397603</v>
          </cell>
          <cell r="F74">
            <v>1045.6627989464459</v>
          </cell>
          <cell r="H74">
            <v>0</v>
          </cell>
          <cell r="J74">
            <v>0</v>
          </cell>
          <cell r="L74">
            <v>0</v>
          </cell>
          <cell r="P74">
            <v>0</v>
          </cell>
        </row>
      </sheetData>
      <sheetData sheetId="4">
        <row r="8">
          <cell r="C8">
            <v>7137.2756339441057</v>
          </cell>
          <cell r="D8">
            <v>14202.041611683011</v>
          </cell>
          <cell r="E8">
            <v>7579.4240407243551</v>
          </cell>
          <cell r="F8">
            <v>3464.4422332992362</v>
          </cell>
          <cell r="G8">
            <v>6751.3972020093524</v>
          </cell>
          <cell r="H8">
            <v>2365.5840712198406</v>
          </cell>
          <cell r="J8">
            <v>3198.3947622278779</v>
          </cell>
          <cell r="K8">
            <v>7934.920297828221</v>
          </cell>
        </row>
        <row r="9">
          <cell r="C9">
            <v>8597.6021037436512</v>
          </cell>
          <cell r="D9">
            <v>15119.080771186909</v>
          </cell>
          <cell r="E9">
            <v>9343.4774390694965</v>
          </cell>
          <cell r="F9">
            <v>3615.8971548869222</v>
          </cell>
          <cell r="G9">
            <v>7592.572127765734</v>
          </cell>
          <cell r="H9">
            <v>2667.2512542377185</v>
          </cell>
          <cell r="J9">
            <v>3739.1936759755304</v>
          </cell>
          <cell r="K9">
            <v>9693.2646765105419</v>
          </cell>
        </row>
        <row r="12">
          <cell r="C12">
            <v>9478.9912620095693</v>
          </cell>
          <cell r="D12">
            <v>16427.328527152673</v>
          </cell>
          <cell r="E12">
            <v>10173.797657947995</v>
          </cell>
          <cell r="F12">
            <v>4302.0265888456552</v>
          </cell>
          <cell r="G12">
            <v>7416.1337765325898</v>
          </cell>
          <cell r="H12">
            <v>2357.6923076923076</v>
          </cell>
          <cell r="J12">
            <v>2586.1823598447236</v>
          </cell>
          <cell r="K12">
            <v>11152.280871627087</v>
          </cell>
        </row>
        <row r="13">
          <cell r="C13">
            <v>9821.9890961751698</v>
          </cell>
          <cell r="D13">
            <v>15942.028985507246</v>
          </cell>
          <cell r="E13">
            <v>11406.303920210561</v>
          </cell>
          <cell r="F13">
            <v>4241.1704834605589</v>
          </cell>
          <cell r="G13">
            <v>6958.7502649240523</v>
          </cell>
          <cell r="H13">
            <v>3266.666666666667</v>
          </cell>
          <cell r="J13">
            <v>5743.2159624413143</v>
          </cell>
          <cell r="K13">
            <v>11244.345152491949</v>
          </cell>
        </row>
        <row r="14">
          <cell r="C14">
            <v>8089.8036717198092</v>
          </cell>
          <cell r="D14">
            <v>14368.833605428956</v>
          </cell>
          <cell r="E14">
            <v>8591.6693631957423</v>
          </cell>
          <cell r="F14">
            <v>3383.8457229427722</v>
          </cell>
          <cell r="G14">
            <v>7746.859117482084</v>
          </cell>
          <cell r="J14">
            <v>3679.2324786659406</v>
          </cell>
          <cell r="K14">
            <v>8891.0912323807497</v>
          </cell>
        </row>
        <row r="15">
          <cell r="C15">
            <v>4950.3443226661957</v>
          </cell>
          <cell r="D15">
            <v>11551.50454264377</v>
          </cell>
          <cell r="E15">
            <v>4695.8118602142767</v>
          </cell>
          <cell r="F15">
            <v>3243.8676501142731</v>
          </cell>
          <cell r="G15">
            <v>5614.849805967674</v>
          </cell>
          <cell r="H15">
            <v>800</v>
          </cell>
          <cell r="J15">
            <v>2683.1271077861097</v>
          </cell>
          <cell r="K15">
            <v>4993.3840554938415</v>
          </cell>
        </row>
        <row r="16">
          <cell r="C16">
            <v>4211.979850886034</v>
          </cell>
          <cell r="E16">
            <v>3963.6595864402307</v>
          </cell>
          <cell r="F16">
            <v>2731.0898596627412</v>
          </cell>
          <cell r="G16">
            <v>5263.6522725224786</v>
          </cell>
          <cell r="H16">
            <v>1000</v>
          </cell>
          <cell r="J16">
            <v>3041.0498421221464</v>
          </cell>
          <cell r="K16">
            <v>3817.0210011171689</v>
          </cell>
        </row>
        <row r="17">
          <cell r="C17">
            <v>5328.2157968490201</v>
          </cell>
          <cell r="D17">
            <v>9543.1399710306123</v>
          </cell>
          <cell r="E17">
            <v>5834.6591652681054</v>
          </cell>
          <cell r="F17">
            <v>3300.8701698461527</v>
          </cell>
          <cell r="G17">
            <v>5600.2141279775624</v>
          </cell>
          <cell r="H17">
            <v>4000</v>
          </cell>
          <cell r="J17">
            <v>2911.3174256092625</v>
          </cell>
          <cell r="K17">
            <v>5610.7216549544401</v>
          </cell>
        </row>
        <row r="18">
          <cell r="C18">
            <v>8135.7271736654357</v>
          </cell>
          <cell r="D18">
            <v>12907.815596366809</v>
          </cell>
          <cell r="E18">
            <v>8780.651025650046</v>
          </cell>
          <cell r="F18">
            <v>3852.5815091259769</v>
          </cell>
          <cell r="G18">
            <v>7465.6485376883375</v>
          </cell>
          <cell r="H18">
            <v>2384.4723964822078</v>
          </cell>
          <cell r="J18">
            <v>3892.5587543224065</v>
          </cell>
          <cell r="K18">
            <v>8955.5678824620045</v>
          </cell>
        </row>
        <row r="19">
          <cell r="C19">
            <v>13768.320048142263</v>
          </cell>
          <cell r="D19">
            <v>16299.098574243428</v>
          </cell>
          <cell r="E19">
            <v>13345.185569162652</v>
          </cell>
          <cell r="F19">
            <v>4201.3661434163114</v>
          </cell>
          <cell r="G19">
            <v>12882.440985203581</v>
          </cell>
          <cell r="H19">
            <v>2000</v>
          </cell>
          <cell r="J19">
            <v>4631.9422577946034</v>
          </cell>
          <cell r="K19">
            <v>14366.5108398178</v>
          </cell>
        </row>
        <row r="20">
          <cell r="C20">
            <v>6463.0806003052521</v>
          </cell>
          <cell r="D20">
            <v>20000</v>
          </cell>
          <cell r="E20">
            <v>8373.4343082042706</v>
          </cell>
          <cell r="F20">
            <v>6543.1868199373266</v>
          </cell>
          <cell r="G20">
            <v>6294.7824173737781</v>
          </cell>
          <cell r="J20">
            <v>2310.5682114555811</v>
          </cell>
          <cell r="K20">
            <v>8394.9047811407127</v>
          </cell>
        </row>
        <row r="21">
          <cell r="C21">
            <v>3618.6194582658209</v>
          </cell>
          <cell r="D21">
            <v>7266.666666666667</v>
          </cell>
          <cell r="E21">
            <v>3998.2447892883324</v>
          </cell>
          <cell r="F21">
            <v>2266.8780423134581</v>
          </cell>
          <cell r="G21">
            <v>4048.4082179252318</v>
          </cell>
          <cell r="H21">
            <v>2375.3434776154263</v>
          </cell>
          <cell r="J21">
            <v>2553.9326269612843</v>
          </cell>
          <cell r="K21">
            <v>3891.9369943538732</v>
          </cell>
        </row>
        <row r="22">
          <cell r="C22">
            <v>6480.8441305671704</v>
          </cell>
          <cell r="D22">
            <v>10345.343317342005</v>
          </cell>
          <cell r="E22">
            <v>7389.7008243860937</v>
          </cell>
          <cell r="F22">
            <v>3389.0234245681718</v>
          </cell>
          <cell r="G22">
            <v>4744.353480505104</v>
          </cell>
          <cell r="H22">
            <v>2825</v>
          </cell>
          <cell r="J22">
            <v>3063.2169514895968</v>
          </cell>
          <cell r="K22">
            <v>7278.9885840112483</v>
          </cell>
        </row>
        <row r="23">
          <cell r="C23">
            <v>7229.0412996424229</v>
          </cell>
          <cell r="D23">
            <v>11427.160336583313</v>
          </cell>
          <cell r="E23">
            <v>7950.2731618812586</v>
          </cell>
          <cell r="F23">
            <v>3339.0596562394931</v>
          </cell>
          <cell r="G23">
            <v>6175.4730534780465</v>
          </cell>
          <cell r="J23">
            <v>3733.0021654455386</v>
          </cell>
          <cell r="K23">
            <v>8051.3338986316821</v>
          </cell>
        </row>
        <row r="24">
          <cell r="C24">
            <v>7808.2391049285879</v>
          </cell>
          <cell r="D24">
            <v>13238.431642962378</v>
          </cell>
          <cell r="E24">
            <v>8750.996385608596</v>
          </cell>
          <cell r="F24">
            <v>3193.1915210609841</v>
          </cell>
          <cell r="G24">
            <v>6525.9224183994011</v>
          </cell>
          <cell r="J24">
            <v>3220.2628266973798</v>
          </cell>
          <cell r="K24">
            <v>8909.1080106245663</v>
          </cell>
        </row>
        <row r="25">
          <cell r="C25">
            <v>7865.4162637763839</v>
          </cell>
          <cell r="D25">
            <v>14362.440400728294</v>
          </cell>
          <cell r="E25">
            <v>8209.0076154670223</v>
          </cell>
          <cell r="F25">
            <v>4508.559667186536</v>
          </cell>
          <cell r="G25">
            <v>7684.8810861982711</v>
          </cell>
          <cell r="J25">
            <v>3976.2248246382201</v>
          </cell>
          <cell r="K25">
            <v>8714.6556690811103</v>
          </cell>
        </row>
        <row r="26">
          <cell r="C26">
            <v>8150.4054438596149</v>
          </cell>
          <cell r="D26">
            <v>15817.013322081668</v>
          </cell>
          <cell r="E26">
            <v>7788.3372664167673</v>
          </cell>
          <cell r="F26">
            <v>3616.8541016042827</v>
          </cell>
          <cell r="G26">
            <v>7576.3226065917743</v>
          </cell>
          <cell r="J26">
            <v>3407.6557666879216</v>
          </cell>
          <cell r="K26">
            <v>9498.8109837253687</v>
          </cell>
        </row>
        <row r="27">
          <cell r="C27">
            <v>5609.3783754107926</v>
          </cell>
          <cell r="D27">
            <v>14537.319820290541</v>
          </cell>
          <cell r="E27">
            <v>5694.964791810592</v>
          </cell>
          <cell r="F27">
            <v>2694.5587507604523</v>
          </cell>
          <cell r="G27">
            <v>5711.958993227131</v>
          </cell>
          <cell r="H27">
            <v>800</v>
          </cell>
          <cell r="J27">
            <v>1814.1457052968819</v>
          </cell>
          <cell r="K27">
            <v>6764.7882982377032</v>
          </cell>
        </row>
        <row r="29">
          <cell r="C29">
            <v>7484.2385903834747</v>
          </cell>
          <cell r="D29">
            <v>14226.557994569221</v>
          </cell>
          <cell r="E29">
            <v>7479.5321858369107</v>
          </cell>
          <cell r="F29">
            <v>5347.2906145218813</v>
          </cell>
          <cell r="G29">
            <v>8482.9754651971107</v>
          </cell>
          <cell r="H29">
            <v>2594.5575606314524</v>
          </cell>
          <cell r="J29">
            <v>3636.9619851665175</v>
          </cell>
          <cell r="K29">
            <v>7794.9227082641064</v>
          </cell>
        </row>
        <row r="30">
          <cell r="C30">
            <v>6592.9720195650507</v>
          </cell>
          <cell r="D30">
            <v>14185.872341453283</v>
          </cell>
          <cell r="E30">
            <v>7859.1345422948816</v>
          </cell>
          <cell r="F30">
            <v>3332.2583726812468</v>
          </cell>
          <cell r="G30">
            <v>5207.700550987518</v>
          </cell>
          <cell r="H30">
            <v>800</v>
          </cell>
          <cell r="J30">
            <v>1841.6210487188564</v>
          </cell>
          <cell r="K30">
            <v>8204.0064118504743</v>
          </cell>
        </row>
        <row r="31">
          <cell r="C31">
            <v>3087.1842182527812</v>
          </cell>
          <cell r="D31">
            <v>7559.749180558043</v>
          </cell>
          <cell r="E31">
            <v>3762.1900585417302</v>
          </cell>
          <cell r="F31">
            <v>1902.2309973516642</v>
          </cell>
          <cell r="G31">
            <v>2448.3793815627187</v>
          </cell>
          <cell r="H31">
            <v>885.44992380507472</v>
          </cell>
          <cell r="J31">
            <v>1891.2669240627868</v>
          </cell>
          <cell r="K31">
            <v>3889.7378940485746</v>
          </cell>
        </row>
        <row r="32">
          <cell r="C32">
            <v>5768.7411838454846</v>
          </cell>
          <cell r="D32">
            <v>9834.8668886816049</v>
          </cell>
          <cell r="E32">
            <v>6803.4474649193962</v>
          </cell>
          <cell r="F32">
            <v>3952.6081824513726</v>
          </cell>
          <cell r="G32">
            <v>4407.8589093738519</v>
          </cell>
          <cell r="H32">
            <v>2789.8279497248409</v>
          </cell>
          <cell r="J32">
            <v>3254.0983236780321</v>
          </cell>
          <cell r="K32">
            <v>6766.7692831021141</v>
          </cell>
        </row>
        <row r="34">
          <cell r="C34">
            <v>14590.528254024988</v>
          </cell>
          <cell r="D34">
            <v>17193.529914918105</v>
          </cell>
          <cell r="E34">
            <v>14153.051329391885</v>
          </cell>
          <cell r="F34">
            <v>11582.086139127283</v>
          </cell>
          <cell r="G34">
            <v>13950.751803704521</v>
          </cell>
          <cell r="J34">
            <v>13101.153389972349</v>
          </cell>
          <cell r="K34">
            <v>14891.906061765503</v>
          </cell>
        </row>
        <row r="35">
          <cell r="C35">
            <v>24271.457054531606</v>
          </cell>
          <cell r="D35">
            <v>27049.474097468035</v>
          </cell>
          <cell r="E35">
            <v>26046.185949818759</v>
          </cell>
          <cell r="G35">
            <v>22675.23895195558</v>
          </cell>
          <cell r="J35">
            <v>23470.515108681961</v>
          </cell>
          <cell r="K35">
            <v>26404.249591375781</v>
          </cell>
        </row>
        <row r="36">
          <cell r="C36">
            <v>31536.392005402402</v>
          </cell>
          <cell r="D36">
            <v>40400</v>
          </cell>
          <cell r="E36">
            <v>40597.81815815455</v>
          </cell>
          <cell r="G36">
            <v>30138.043159760669</v>
          </cell>
          <cell r="J36">
            <v>22500</v>
          </cell>
          <cell r="K36">
            <v>40488.155846911999</v>
          </cell>
        </row>
        <row r="37">
          <cell r="C37">
            <v>42346.082345619172</v>
          </cell>
          <cell r="D37">
            <v>51000</v>
          </cell>
          <cell r="E37">
            <v>70900</v>
          </cell>
          <cell r="G37">
            <v>40514.454398045738</v>
          </cell>
          <cell r="K37">
            <v>60950</v>
          </cell>
        </row>
        <row r="39">
          <cell r="C39">
            <v>4602.1376237252689</v>
          </cell>
          <cell r="E39">
            <v>4048.9622577577702</v>
          </cell>
          <cell r="G39">
            <v>7219.8992509630461</v>
          </cell>
          <cell r="J39">
            <v>2440.6895208695023</v>
          </cell>
          <cell r="K39">
            <v>3935.0824483550982</v>
          </cell>
        </row>
        <row r="40">
          <cell r="C40">
            <v>7614.7471568597894</v>
          </cell>
          <cell r="E40">
            <v>9327.9775516691916</v>
          </cell>
          <cell r="G40">
            <v>5107.1979095419774</v>
          </cell>
          <cell r="J40">
            <v>3352.1090883453012</v>
          </cell>
          <cell r="K40">
            <v>9272.2673973505935</v>
          </cell>
        </row>
        <row r="41">
          <cell r="C41">
            <v>7886.0696689847009</v>
          </cell>
          <cell r="D41">
            <v>14216.566863619004</v>
          </cell>
          <cell r="E41">
            <v>8631.5477758711204</v>
          </cell>
          <cell r="F41">
            <v>3464.4422332992362</v>
          </cell>
          <cell r="G41">
            <v>7042.9642828060423</v>
          </cell>
          <cell r="H41">
            <v>2365.5840712198406</v>
          </cell>
          <cell r="J41">
            <v>3599.6288644037722</v>
          </cell>
          <cell r="K41">
            <v>9013.3800180553517</v>
          </cell>
        </row>
        <row r="42">
          <cell r="C42">
            <v>6912.2321500933085</v>
          </cell>
          <cell r="D42">
            <v>10187.500000000002</v>
          </cell>
          <cell r="E42">
            <v>7625.9419844228241</v>
          </cell>
          <cell r="G42">
            <v>7000</v>
          </cell>
          <cell r="J42">
            <v>2060.1035714082018</v>
          </cell>
          <cell r="K42">
            <v>7743.4731255202305</v>
          </cell>
        </row>
        <row r="44">
          <cell r="C44">
            <v>4479.6738161832527</v>
          </cell>
          <cell r="E44">
            <v>3820.7238496199507</v>
          </cell>
          <cell r="G44">
            <v>7266.2344580353565</v>
          </cell>
          <cell r="J44">
            <v>2441.0490256650196</v>
          </cell>
          <cell r="K44">
            <v>3714.7847144295774</v>
          </cell>
        </row>
        <row r="45">
          <cell r="C45">
            <v>11627.432639660485</v>
          </cell>
          <cell r="E45">
            <v>14064.291669638154</v>
          </cell>
          <cell r="G45">
            <v>3900.7523327675708</v>
          </cell>
          <cell r="J45">
            <v>2333.3333333333335</v>
          </cell>
          <cell r="K45">
            <v>14064.291669638154</v>
          </cell>
        </row>
        <row r="46">
          <cell r="C46">
            <v>7614.7471568597894</v>
          </cell>
          <cell r="E46">
            <v>9327.9775516691916</v>
          </cell>
          <cell r="G46">
            <v>5107.1979095419774</v>
          </cell>
          <cell r="J46">
            <v>3352.1090883453012</v>
          </cell>
          <cell r="K46">
            <v>9272.2673973505935</v>
          </cell>
        </row>
        <row r="47">
          <cell r="C47">
            <v>11490.899245712075</v>
          </cell>
          <cell r="D47">
            <v>22970.714769958362</v>
          </cell>
          <cell r="E47">
            <v>9691.9498357547618</v>
          </cell>
          <cell r="G47">
            <v>110.72428884389458</v>
          </cell>
          <cell r="K47">
            <v>13981.924218205331</v>
          </cell>
        </row>
        <row r="48">
          <cell r="C48">
            <v>6250.7535402682779</v>
          </cell>
          <cell r="D48">
            <v>12133.915545270775</v>
          </cell>
          <cell r="E48">
            <v>8124.9255610765504</v>
          </cell>
          <cell r="G48">
            <v>2601.4934420424825</v>
          </cell>
          <cell r="J48">
            <v>600</v>
          </cell>
          <cell r="K48">
            <v>8012.9865850002598</v>
          </cell>
        </row>
        <row r="49">
          <cell r="C49">
            <v>6741.5004371072391</v>
          </cell>
          <cell r="E49">
            <v>6372.4815276705986</v>
          </cell>
          <cell r="G49">
            <v>10753.131006793838</v>
          </cell>
          <cell r="J49">
            <v>4802.6432439889168</v>
          </cell>
          <cell r="K49">
            <v>6293.9928020425823</v>
          </cell>
        </row>
        <row r="50">
          <cell r="C50">
            <v>7394.9688278621989</v>
          </cell>
          <cell r="E50">
            <v>8850.7448324291563</v>
          </cell>
          <cell r="G50">
            <v>6746.6170911102772</v>
          </cell>
          <cell r="H50">
            <v>2303.2297689531188</v>
          </cell>
          <cell r="J50">
            <v>3031.8486001288193</v>
          </cell>
          <cell r="K50">
            <v>8789.1882690228849</v>
          </cell>
        </row>
        <row r="51">
          <cell r="C51">
            <v>7445.1692941318161</v>
          </cell>
          <cell r="D51">
            <v>20504.570634126492</v>
          </cell>
          <cell r="E51">
            <v>9240.2228287902653</v>
          </cell>
          <cell r="G51">
            <v>7425.0419162693315</v>
          </cell>
          <cell r="J51">
            <v>4457.9448134572576</v>
          </cell>
          <cell r="K51">
            <v>9857.8977893329338</v>
          </cell>
        </row>
        <row r="52">
          <cell r="C52">
            <v>6528.9020417946385</v>
          </cell>
          <cell r="E52">
            <v>7046.4126940075867</v>
          </cell>
          <cell r="G52">
            <v>6088.9923222916586</v>
          </cell>
          <cell r="J52">
            <v>4685.5322837777894</v>
          </cell>
          <cell r="K52">
            <v>6979.0330502636461</v>
          </cell>
        </row>
        <row r="53">
          <cell r="C53">
            <v>13591.951750598888</v>
          </cell>
          <cell r="D53">
            <v>21521.282649481484</v>
          </cell>
          <cell r="E53">
            <v>12944.656108731264</v>
          </cell>
          <cell r="G53">
            <v>18350.65678013935</v>
          </cell>
          <cell r="J53">
            <v>3000</v>
          </cell>
          <cell r="K53">
            <v>13472.732144756681</v>
          </cell>
        </row>
        <row r="54">
          <cell r="C54">
            <v>14363.243633793207</v>
          </cell>
          <cell r="D54">
            <v>19930.196327689049</v>
          </cell>
          <cell r="E54">
            <v>13938.056658012491</v>
          </cell>
          <cell r="G54">
            <v>18070.045990752111</v>
          </cell>
          <cell r="J54">
            <v>18000</v>
          </cell>
          <cell r="K54">
            <v>14196.081471320518</v>
          </cell>
        </row>
        <row r="55">
          <cell r="C55">
            <v>9604.6367281230523</v>
          </cell>
          <cell r="E55">
            <v>9284.809452492429</v>
          </cell>
          <cell r="G55">
            <v>12000</v>
          </cell>
          <cell r="K55">
            <v>9284.809452492429</v>
          </cell>
        </row>
        <row r="56">
          <cell r="C56">
            <v>12202.928070489957</v>
          </cell>
          <cell r="E56">
            <v>10958.024478684993</v>
          </cell>
          <cell r="G56">
            <v>14466.906365013987</v>
          </cell>
          <cell r="J56">
            <v>3313.0232876893069</v>
          </cell>
          <cell r="K56">
            <v>10958.024478684993</v>
          </cell>
        </row>
        <row r="57">
          <cell r="C57">
            <v>8462.5822957992987</v>
          </cell>
          <cell r="D57">
            <v>10548.107617193291</v>
          </cell>
          <cell r="E57">
            <v>9254.3135724797976</v>
          </cell>
          <cell r="G57">
            <v>6506.1050541162476</v>
          </cell>
          <cell r="J57">
            <v>1279.5625603857297</v>
          </cell>
          <cell r="K57">
            <v>9303.0181597084102</v>
          </cell>
        </row>
        <row r="58">
          <cell r="C58">
            <v>13673.421992443898</v>
          </cell>
          <cell r="D58">
            <v>13763.848489443917</v>
          </cell>
          <cell r="J58">
            <v>3240</v>
          </cell>
          <cell r="K58">
            <v>13763.848489443917</v>
          </cell>
        </row>
        <row r="59">
          <cell r="C59">
            <v>13121.107393655493</v>
          </cell>
          <cell r="D59">
            <v>13959.553681111975</v>
          </cell>
          <cell r="E59">
            <v>10668.888567641123</v>
          </cell>
          <cell r="G59">
            <v>3947.5496436157505</v>
          </cell>
          <cell r="J59">
            <v>5767.1644765355131</v>
          </cell>
          <cell r="K59">
            <v>13348.224913227041</v>
          </cell>
        </row>
        <row r="60">
          <cell r="C60">
            <v>11403.690712102942</v>
          </cell>
          <cell r="D60">
            <v>14458.057047843444</v>
          </cell>
          <cell r="E60">
            <v>8507.7486110752288</v>
          </cell>
          <cell r="G60">
            <v>14023.814382205903</v>
          </cell>
          <cell r="H60">
            <v>800</v>
          </cell>
          <cell r="J60">
            <v>3006.5888498507643</v>
          </cell>
          <cell r="K60">
            <v>11373.441584062315</v>
          </cell>
        </row>
        <row r="61">
          <cell r="C61">
            <v>9120.6049213125025</v>
          </cell>
          <cell r="E61">
            <v>10789.248820548015</v>
          </cell>
          <cell r="G61">
            <v>7230.6870554363741</v>
          </cell>
          <cell r="J61">
            <v>8665.540702741755</v>
          </cell>
          <cell r="K61">
            <v>10789.248820548015</v>
          </cell>
        </row>
        <row r="62">
          <cell r="C62">
            <v>4245.6111320845357</v>
          </cell>
          <cell r="E62">
            <v>8303.9688144913271</v>
          </cell>
          <cell r="F62">
            <v>1654.085297414746</v>
          </cell>
          <cell r="G62">
            <v>4458.5531398753801</v>
          </cell>
          <cell r="H62">
            <v>3100</v>
          </cell>
          <cell r="J62">
            <v>1597.9547438172808</v>
          </cell>
          <cell r="K62">
            <v>6615.0946029820243</v>
          </cell>
        </row>
        <row r="63">
          <cell r="C63">
            <v>3277.5845933342071</v>
          </cell>
          <cell r="E63">
            <v>3555.2989326148941</v>
          </cell>
          <cell r="F63">
            <v>3577.9856574556738</v>
          </cell>
          <cell r="G63">
            <v>2430.2426043137516</v>
          </cell>
          <cell r="J63">
            <v>1244.7013373550017</v>
          </cell>
          <cell r="K63">
            <v>3501.4604577017253</v>
          </cell>
        </row>
        <row r="64">
          <cell r="C64">
            <v>15975.209479805426</v>
          </cell>
          <cell r="E64">
            <v>15975.209479805426</v>
          </cell>
          <cell r="K64">
            <v>15975.209479805426</v>
          </cell>
        </row>
        <row r="67">
          <cell r="C67">
            <v>6912.2321500933085</v>
          </cell>
          <cell r="D67">
            <v>10187.500000000002</v>
          </cell>
          <cell r="E67">
            <v>7625.9419844228241</v>
          </cell>
          <cell r="G67">
            <v>7000</v>
          </cell>
          <cell r="J67">
            <v>2060.1035714082018</v>
          </cell>
          <cell r="K67">
            <v>7743.4731255202305</v>
          </cell>
        </row>
        <row r="68">
          <cell r="C68">
            <v>15963.266951692571</v>
          </cell>
          <cell r="D68">
            <v>18918.00618046142</v>
          </cell>
          <cell r="E68">
            <v>15216.107041768739</v>
          </cell>
          <cell r="G68">
            <v>16162.228200303987</v>
          </cell>
          <cell r="J68">
            <v>4000</v>
          </cell>
          <cell r="K68">
            <v>15961.114214154562</v>
          </cell>
        </row>
        <row r="69">
          <cell r="C69">
            <v>15590.230783704345</v>
          </cell>
          <cell r="D69">
            <v>15588.149872041433</v>
          </cell>
          <cell r="E69">
            <v>15440.962476235321</v>
          </cell>
          <cell r="G69">
            <v>16676.795291057799</v>
          </cell>
          <cell r="J69">
            <v>2008.5370283967466</v>
          </cell>
          <cell r="K69">
            <v>15535.54213322238</v>
          </cell>
        </row>
        <row r="70">
          <cell r="C70">
            <v>11819.853864566783</v>
          </cell>
          <cell r="D70">
            <v>14179.973364286387</v>
          </cell>
          <cell r="E70">
            <v>11318.141523651764</v>
          </cell>
          <cell r="G70">
            <v>10347.26666833966</v>
          </cell>
          <cell r="J70">
            <v>5783.3582446408782</v>
          </cell>
          <cell r="K70">
            <v>12309.049470568987</v>
          </cell>
        </row>
        <row r="71">
          <cell r="C71">
            <v>11267.579175600184</v>
          </cell>
          <cell r="D71">
            <v>13174.638343717394</v>
          </cell>
          <cell r="E71">
            <v>11474.734074434005</v>
          </cell>
          <cell r="G71">
            <v>3687.5978522648948</v>
          </cell>
          <cell r="J71">
            <v>6679.9975505461507</v>
          </cell>
          <cell r="K71">
            <v>11696.036603072482</v>
          </cell>
        </row>
        <row r="72">
          <cell r="C72">
            <v>6754.0965573671292</v>
          </cell>
          <cell r="D72">
            <v>11707.72348123184</v>
          </cell>
          <cell r="E72">
            <v>7964.9024523709295</v>
          </cell>
          <cell r="F72">
            <v>3684.1811441667442</v>
          </cell>
          <cell r="G72">
            <v>6180.6256305696033</v>
          </cell>
          <cell r="H72">
            <v>2442.8571428571431</v>
          </cell>
          <cell r="J72">
            <v>2954.9530836830727</v>
          </cell>
          <cell r="K72">
            <v>7889.7484008212987</v>
          </cell>
        </row>
        <row r="73">
          <cell r="C73">
            <v>7060.3448544148532</v>
          </cell>
          <cell r="E73">
            <v>5015.7007320916655</v>
          </cell>
          <cell r="G73">
            <v>7639.1162365524606</v>
          </cell>
          <cell r="J73">
            <v>4758.1525139667347</v>
          </cell>
          <cell r="K73">
            <v>4823.5560222886061</v>
          </cell>
        </row>
        <row r="74">
          <cell r="C74">
            <v>6492.5463924487185</v>
          </cell>
          <cell r="D74">
            <v>18227.272727272728</v>
          </cell>
          <cell r="E74">
            <v>7990.8744156276825</v>
          </cell>
          <cell r="G74">
            <v>5506.3355002964208</v>
          </cell>
          <cell r="H74">
            <v>2303.2297689531188</v>
          </cell>
          <cell r="J74">
            <v>4153.5363253424357</v>
          </cell>
          <cell r="K74">
            <v>8045.6433591937703</v>
          </cell>
        </row>
        <row r="75">
          <cell r="C75">
            <v>8510.2677343224113</v>
          </cell>
          <cell r="D75">
            <v>10028.291378392405</v>
          </cell>
          <cell r="E75">
            <v>9553.1762158737256</v>
          </cell>
          <cell r="G75">
            <v>6799.0689739069212</v>
          </cell>
          <cell r="J75">
            <v>4486.315331211832</v>
          </cell>
          <cell r="K75">
            <v>9564.8178849866126</v>
          </cell>
        </row>
        <row r="76">
          <cell r="C76">
            <v>3865.1978619662864</v>
          </cell>
          <cell r="D76">
            <v>9082.2577053063924</v>
          </cell>
          <cell r="E76">
            <v>4330.3887592035126</v>
          </cell>
          <cell r="F76">
            <v>3415.2751314405959</v>
          </cell>
          <cell r="G76">
            <v>3255.1437878800075</v>
          </cell>
          <cell r="J76">
            <v>2326.3941637656239</v>
          </cell>
          <cell r="K76">
            <v>4207.0039139404944</v>
          </cell>
        </row>
        <row r="77">
          <cell r="C77">
            <v>17151.429487007827</v>
          </cell>
          <cell r="D77">
            <v>17151.429487007827</v>
          </cell>
          <cell r="K77">
            <v>17151.429487007827</v>
          </cell>
        </row>
        <row r="80">
          <cell r="C80">
            <v>7407.6923076923085</v>
          </cell>
          <cell r="D80">
            <v>15000</v>
          </cell>
          <cell r="E80">
            <v>4033.333333333333</v>
          </cell>
          <cell r="K80">
            <v>7407.6923076923085</v>
          </cell>
        </row>
      </sheetData>
      <sheetData sheetId="5"/>
      <sheetData sheetId="6"/>
      <sheetData sheetId="7">
        <row r="5">
          <cell r="C5">
            <v>8.219990722779464</v>
          </cell>
          <cell r="D5">
            <v>13.064211269441124</v>
          </cell>
          <cell r="E5">
            <v>8.5282581730804257</v>
          </cell>
          <cell r="F5">
            <v>6.8879127645237501</v>
          </cell>
          <cell r="G5">
            <v>7.7616888782373632</v>
          </cell>
          <cell r="H5">
            <v>9.3599094326785188</v>
          </cell>
          <cell r="I5">
            <v>8.3435252193445599</v>
          </cell>
          <cell r="J5">
            <v>6.7268110773692458</v>
          </cell>
          <cell r="L5">
            <v>8.9205836250391908</v>
          </cell>
        </row>
        <row r="7">
          <cell r="C7">
            <v>9.3090637733712498</v>
          </cell>
          <cell r="D7">
            <v>13.446819064204021</v>
          </cell>
          <cell r="E7">
            <v>9.5980219164610041</v>
          </cell>
          <cell r="F7">
            <v>7.2721834895611419</v>
          </cell>
          <cell r="G7">
            <v>8.9155622349239891</v>
          </cell>
          <cell r="H7">
            <v>9.4820477770109619</v>
          </cell>
          <cell r="I7">
            <v>9.6647254816685493</v>
          </cell>
          <cell r="J7">
            <v>7.3156756555934956</v>
          </cell>
          <cell r="L7">
            <v>9.9672990617515218</v>
          </cell>
        </row>
        <row r="9">
          <cell r="C9">
            <v>10.415265068323759</v>
          </cell>
          <cell r="D9">
            <v>13.897026275466775</v>
          </cell>
          <cell r="E9">
            <v>10.900493027956474</v>
          </cell>
          <cell r="F9">
            <v>7.5098505434782608</v>
          </cell>
          <cell r="G9">
            <v>9.5190105157028011</v>
          </cell>
          <cell r="H9">
            <v>11.307692307692308</v>
          </cell>
          <cell r="I9">
            <v>9.4542644905926387</v>
          </cell>
          <cell r="J9">
            <v>8.2630256270708919</v>
          </cell>
          <cell r="L9">
            <v>11.396860854262671</v>
          </cell>
        </row>
        <row r="10">
          <cell r="C10">
            <v>9.7114290792748044</v>
          </cell>
          <cell r="D10">
            <v>13.607888631090489</v>
          </cell>
          <cell r="E10">
            <v>10.345890410958912</v>
          </cell>
          <cell r="F10">
            <v>8.0339425587467357</v>
          </cell>
          <cell r="G10">
            <v>8.9352881698685547</v>
          </cell>
          <cell r="H10">
            <v>8</v>
          </cell>
          <cell r="I10">
            <v>9.2444029850746254</v>
          </cell>
          <cell r="J10">
            <v>8.4089171974522294</v>
          </cell>
          <cell r="L10">
            <v>10.381740775780516</v>
          </cell>
        </row>
        <row r="11">
          <cell r="C11">
            <v>8.8885392701575245</v>
          </cell>
          <cell r="D11">
            <v>13.170466078699128</v>
          </cell>
          <cell r="E11">
            <v>8.9844302398581366</v>
          </cell>
          <cell r="F11">
            <v>7.1001096812662068</v>
          </cell>
          <cell r="G11">
            <v>8.7160770763370419</v>
          </cell>
          <cell r="H11">
            <v>6</v>
          </cell>
          <cell r="I11">
            <v>9.7922044169452356</v>
          </cell>
          <cell r="J11">
            <v>6.8782468008149884</v>
          </cell>
          <cell r="L11">
            <v>9.3738214800942483</v>
          </cell>
        </row>
        <row r="12">
          <cell r="C12">
            <v>6.5020041486315243</v>
          </cell>
          <cell r="D12">
            <v>11.879607679077766</v>
          </cell>
          <cell r="E12">
            <v>6.4704157782515965</v>
          </cell>
          <cell r="F12">
            <v>6.2845063713230935</v>
          </cell>
          <cell r="G12">
            <v>6.1005134005159416</v>
          </cell>
          <cell r="H12">
            <v>9</v>
          </cell>
          <cell r="I12">
            <v>7.2339506685491246</v>
          </cell>
          <cell r="J12">
            <v>6.0908392203035024</v>
          </cell>
          <cell r="L12">
            <v>6.8819420790472323</v>
          </cell>
        </row>
        <row r="14">
          <cell r="C14">
            <v>5.0106752366418998</v>
          </cell>
          <cell r="D14">
            <v>5.3226472193795367</v>
          </cell>
          <cell r="E14">
            <v>5.2678987928550427</v>
          </cell>
          <cell r="F14">
            <v>5.2799236604729529</v>
          </cell>
          <cell r="G14">
            <v>4.7150943886666798</v>
          </cell>
          <cell r="H14">
            <v>6.2044221078724613</v>
          </cell>
          <cell r="I14">
            <v>5.3580276777178808</v>
          </cell>
          <cell r="J14">
            <v>4.7891740175063218</v>
          </cell>
          <cell r="L14">
            <v>5.2570231332421482</v>
          </cell>
        </row>
        <row r="15">
          <cell r="C15">
            <v>10.683480174992027</v>
          </cell>
          <cell r="D15">
            <v>11.342090081445274</v>
          </cell>
          <cell r="E15">
            <v>10.74802191001976</v>
          </cell>
          <cell r="F15">
            <v>10.217333711698966</v>
          </cell>
          <cell r="G15">
            <v>10.713286518216441</v>
          </cell>
          <cell r="H15">
            <v>11.04975617658558</v>
          </cell>
          <cell r="I15">
            <v>10.519750547850297</v>
          </cell>
          <cell r="J15">
            <v>10.133422900443112</v>
          </cell>
          <cell r="L15">
            <v>10.769126546729385</v>
          </cell>
        </row>
        <row r="16">
          <cell r="C16">
            <v>15.508199710211429</v>
          </cell>
          <cell r="D16">
            <v>16.14628777346342</v>
          </cell>
          <cell r="E16">
            <v>15.031588588849539</v>
          </cell>
          <cell r="F16">
            <v>12.965662260003898</v>
          </cell>
          <cell r="G16">
            <v>16.051613127171876</v>
          </cell>
          <cell r="H16">
            <v>12</v>
          </cell>
          <cell r="I16">
            <v>14.107252156567911</v>
          </cell>
          <cell r="J16">
            <v>15.161911987339645</v>
          </cell>
          <cell r="L16">
            <v>15.433718574891481</v>
          </cell>
        </row>
        <row r="18">
          <cell r="C18">
            <v>7.3016078021420903</v>
          </cell>
          <cell r="D18">
            <v>7.666666666666667</v>
          </cell>
          <cell r="E18">
            <v>7.271714214615967</v>
          </cell>
          <cell r="F18">
            <v>6.9751798427552396</v>
          </cell>
          <cell r="G18">
            <v>8.8450041062950397</v>
          </cell>
          <cell r="H18">
            <v>8.4074538002659658</v>
          </cell>
          <cell r="I18">
            <v>7.6680787117933082</v>
          </cell>
          <cell r="J18">
            <v>6.7025412842794214</v>
          </cell>
          <cell r="L18">
            <v>7.2518012739524496</v>
          </cell>
        </row>
        <row r="19">
          <cell r="C19">
            <v>9.145323718713593</v>
          </cell>
          <cell r="D19">
            <v>12.430548853415262</v>
          </cell>
          <cell r="E19">
            <v>9.3165851329148808</v>
          </cell>
          <cell r="F19">
            <v>9.3651723215721869</v>
          </cell>
          <cell r="G19">
            <v>9.1206887018645464</v>
          </cell>
          <cell r="H19">
            <v>12</v>
          </cell>
          <cell r="I19">
            <v>9.5978115093995005</v>
          </cell>
          <cell r="J19">
            <v>7.6711800687561436</v>
          </cell>
          <cell r="L19">
            <v>9.4411602595906459</v>
          </cell>
        </row>
        <row r="20">
          <cell r="C20">
            <v>9.3366837040743071</v>
          </cell>
          <cell r="D20">
            <v>13.434441810280074</v>
          </cell>
          <cell r="E20">
            <v>9.4650444741889714</v>
          </cell>
          <cell r="F20">
            <v>7.264134393367609</v>
          </cell>
          <cell r="G20">
            <v>9.513994252143144</v>
          </cell>
          <cell r="I20">
            <v>9.3945078025705548</v>
          </cell>
          <cell r="J20">
            <v>7.5571279690805087</v>
          </cell>
          <cell r="L20">
            <v>9.7060890635568846</v>
          </cell>
        </row>
        <row r="21">
          <cell r="C21">
            <v>9.1446999854419424</v>
          </cell>
          <cell r="D21">
            <v>14.413483178634896</v>
          </cell>
          <cell r="E21">
            <v>9.1577387900744363</v>
          </cell>
          <cell r="F21">
            <v>7.5385404616826941</v>
          </cell>
          <cell r="G21">
            <v>9.1323613152046939</v>
          </cell>
          <cell r="I21">
            <v>9.0575210486154916</v>
          </cell>
          <cell r="J21">
            <v>7.2117365135668559</v>
          </cell>
          <cell r="L21">
            <v>9.6326984136582059</v>
          </cell>
        </row>
        <row r="22">
          <cell r="C22">
            <v>7.9538704084774867</v>
          </cell>
          <cell r="D22">
            <v>12.909862454194075</v>
          </cell>
          <cell r="E22">
            <v>8.0769339829499778</v>
          </cell>
          <cell r="F22">
            <v>6.1061147823750748</v>
          </cell>
          <cell r="G22">
            <v>7.7196694292416792</v>
          </cell>
          <cell r="I22">
            <v>7.6444796019441661</v>
          </cell>
          <cell r="J22">
            <v>6.240728085105701</v>
          </cell>
          <cell r="L22">
            <v>8.6130967846391222</v>
          </cell>
        </row>
        <row r="23">
          <cell r="C23">
            <v>7.8762778538448428</v>
          </cell>
          <cell r="D23">
            <v>13.247253156983515</v>
          </cell>
          <cell r="E23">
            <v>7.108672231382041</v>
          </cell>
          <cell r="F23">
            <v>5.6579836459458699</v>
          </cell>
          <cell r="G23">
            <v>7.4722126992320392</v>
          </cell>
          <cell r="H23">
            <v>6</v>
          </cell>
          <cell r="I23">
            <v>7.4222066379107687</v>
          </cell>
          <cell r="J23">
            <v>6.0808221474785595</v>
          </cell>
          <cell r="L23">
            <v>8.7385188932229276</v>
          </cell>
        </row>
        <row r="24">
          <cell r="C24">
            <v>5.9479805795528113</v>
          </cell>
          <cell r="D24">
            <v>10.498380821884844</v>
          </cell>
          <cell r="E24">
            <v>5.9331717205333998</v>
          </cell>
          <cell r="F24">
            <v>4.6658892963289524</v>
          </cell>
          <cell r="G24">
            <v>5.8776872897757908</v>
          </cell>
          <cell r="H24">
            <v>9</v>
          </cell>
          <cell r="I24">
            <v>6.1863665663914071</v>
          </cell>
          <cell r="J24">
            <v>5.2262042139753877</v>
          </cell>
          <cell r="L24">
            <v>6.7982136972053411</v>
          </cell>
        </row>
        <row r="25">
          <cell r="C25">
            <v>7.747347817402793</v>
          </cell>
          <cell r="D25">
            <v>12.053858459138732</v>
          </cell>
          <cell r="E25">
            <v>7.9054299926098865</v>
          </cell>
          <cell r="F25">
            <v>5.5038116885787085</v>
          </cell>
          <cell r="G25">
            <v>7.6628912811343302</v>
          </cell>
          <cell r="H25">
            <v>9.9569501446631783</v>
          </cell>
          <cell r="I25">
            <v>7.5966217113520873</v>
          </cell>
          <cell r="J25">
            <v>6.6819120925809212</v>
          </cell>
          <cell r="L25">
            <v>8.1569947940249836</v>
          </cell>
        </row>
        <row r="26">
          <cell r="C26">
            <v>8.933083073954851</v>
          </cell>
          <cell r="D26">
            <v>13.737087769218665</v>
          </cell>
          <cell r="E26">
            <v>10.119934223685942</v>
          </cell>
          <cell r="F26">
            <v>6.9570011040624893</v>
          </cell>
          <cell r="G26">
            <v>7.8512540849611687</v>
          </cell>
          <cell r="H26">
            <v>7.3238101525397017</v>
          </cell>
          <cell r="I26">
            <v>8.9511959966141337</v>
          </cell>
          <cell r="J26">
            <v>6.8591894404145268</v>
          </cell>
          <cell r="L26">
            <v>10.284808555800254</v>
          </cell>
        </row>
        <row r="27">
          <cell r="C27">
            <v>7.1638693736694954</v>
          </cell>
          <cell r="D27">
            <v>13.542648205526538</v>
          </cell>
          <cell r="E27">
            <v>6.9464118348814994</v>
          </cell>
          <cell r="F27">
            <v>6.9907169553177599</v>
          </cell>
          <cell r="G27">
            <v>7.0517536701102159</v>
          </cell>
          <cell r="H27">
            <v>9</v>
          </cell>
          <cell r="J27">
            <v>6.304477559187033</v>
          </cell>
          <cell r="L27">
            <v>7.5013372744982894</v>
          </cell>
        </row>
        <row r="28">
          <cell r="C28">
            <v>7.889081284953587</v>
          </cell>
          <cell r="D28">
            <v>10.011486701386254</v>
          </cell>
          <cell r="E28">
            <v>8.2456008347045771</v>
          </cell>
          <cell r="F28">
            <v>6.8326351743991403</v>
          </cell>
          <cell r="G28">
            <v>7.4136527362166742</v>
          </cell>
          <cell r="H28">
            <v>11.020315634056834</v>
          </cell>
          <cell r="J28">
            <v>6.7314738578110074</v>
          </cell>
          <cell r="L28">
            <v>8.2557152661151356</v>
          </cell>
        </row>
        <row r="30">
          <cell r="C30">
            <v>10.6714347472274</v>
          </cell>
          <cell r="D30">
            <v>13.919286632869683</v>
          </cell>
          <cell r="E30">
            <v>10.57392999987292</v>
          </cell>
          <cell r="F30">
            <v>6.2755298067041565</v>
          </cell>
          <cell r="G30">
            <v>8.921518535252952</v>
          </cell>
          <cell r="J30">
            <v>8.0700401284460668</v>
          </cell>
          <cell r="L30">
            <v>11.394916369864706</v>
          </cell>
        </row>
        <row r="31">
          <cell r="C31">
            <v>12.30694654837848</v>
          </cell>
          <cell r="D31">
            <v>16.0078854594253</v>
          </cell>
          <cell r="E31">
            <v>13.6358923624736</v>
          </cell>
          <cell r="G31">
            <v>10.613679166607364</v>
          </cell>
          <cell r="J31">
            <v>10.961719479541038</v>
          </cell>
          <cell r="L31">
            <v>14.482433296932587</v>
          </cell>
        </row>
        <row r="32">
          <cell r="C32">
            <v>11.467471660662799</v>
          </cell>
          <cell r="D32">
            <v>19</v>
          </cell>
          <cell r="E32">
            <v>16.746375754420608</v>
          </cell>
          <cell r="G32">
            <v>10.198519852343258</v>
          </cell>
          <cell r="L32">
            <v>17.995693035240727</v>
          </cell>
        </row>
        <row r="33">
          <cell r="C33">
            <v>7.8064789006527944</v>
          </cell>
          <cell r="D33">
            <v>12</v>
          </cell>
          <cell r="E33">
            <v>18</v>
          </cell>
          <cell r="G33">
            <v>7.0109814550112457</v>
          </cell>
          <cell r="L33">
            <v>15</v>
          </cell>
        </row>
        <row r="34">
          <cell r="D34">
            <v>13.982457461387879</v>
          </cell>
          <cell r="E34">
            <v>10.854694858837465</v>
          </cell>
          <cell r="F34">
            <v>8.3920462766987463</v>
          </cell>
          <cell r="G34">
            <v>8.4807914763925041</v>
          </cell>
          <cell r="H34">
            <v>6</v>
          </cell>
          <cell r="I34">
            <v>8.3435252193445599</v>
          </cell>
          <cell r="J34">
            <v>7.9729489637504045</v>
          </cell>
          <cell r="L34">
            <v>11.396438399288746</v>
          </cell>
        </row>
        <row r="35">
          <cell r="C35">
            <v>5.6347161131871779</v>
          </cell>
          <cell r="E35">
            <v>5.7891662725784041</v>
          </cell>
          <cell r="G35">
            <v>5.5257842866427236</v>
          </cell>
          <cell r="I35">
            <v>6.7169595282044376</v>
          </cell>
          <cell r="J35">
            <v>5.3545405433604154</v>
          </cell>
          <cell r="L35">
            <v>5.7633931930820683</v>
          </cell>
        </row>
        <row r="36">
          <cell r="C36">
            <v>8.271914673102966</v>
          </cell>
          <cell r="E36">
            <v>8.9077332975065229</v>
          </cell>
          <cell r="G36">
            <v>7.5713713900221444</v>
          </cell>
          <cell r="I36">
            <v>8.9893856591202148</v>
          </cell>
          <cell r="J36">
            <v>6.4906448027492267</v>
          </cell>
          <cell r="L36">
            <v>8.8816088074183774</v>
          </cell>
        </row>
        <row r="37">
          <cell r="C37">
            <v>9.0009763442640995</v>
          </cell>
          <cell r="D37">
            <v>13.056719662711545</v>
          </cell>
          <cell r="E37">
            <v>9.4570421723389231</v>
          </cell>
          <cell r="F37">
            <v>6.8879127645237501</v>
          </cell>
          <cell r="G37">
            <v>8.3941659963532249</v>
          </cell>
          <cell r="H37">
            <v>9.3599094326785188</v>
          </cell>
          <cell r="I37">
            <v>9.1070363968655794</v>
          </cell>
          <cell r="J37">
            <v>7.2544414460417075</v>
          </cell>
          <cell r="L37">
            <v>9.8460170421700859</v>
          </cell>
        </row>
        <row r="38">
          <cell r="C38">
            <v>8.3660565593144689</v>
          </cell>
          <cell r="D38">
            <v>13.696428571428571</v>
          </cell>
          <cell r="E38">
            <v>9.1749962685970754</v>
          </cell>
          <cell r="G38">
            <v>16.74124814106284</v>
          </cell>
          <cell r="I38">
            <v>8.1827755775650246</v>
          </cell>
          <cell r="J38">
            <v>12.897837184830255</v>
          </cell>
          <cell r="L38">
            <v>9.6961367879703904</v>
          </cell>
        </row>
        <row r="39">
          <cell r="C39">
            <v>5.5753231134074328</v>
          </cell>
          <cell r="E39">
            <v>5.6901163652502609</v>
          </cell>
          <cell r="G39">
            <v>5.5117862875567711</v>
          </cell>
          <cell r="I39">
            <v>6.7016522565346692</v>
          </cell>
          <cell r="J39">
            <v>5.3675737754143489</v>
          </cell>
          <cell r="L39">
            <v>5.6680757947387166</v>
          </cell>
        </row>
        <row r="40">
          <cell r="C40">
            <v>8.8419926082813252</v>
          </cell>
          <cell r="E40">
            <v>9.8391895998607577</v>
          </cell>
          <cell r="G40">
            <v>6.5403402239562753</v>
          </cell>
          <cell r="I40">
            <v>8</v>
          </cell>
          <cell r="J40">
            <v>2</v>
          </cell>
          <cell r="L40">
            <v>9.8391895998607577</v>
          </cell>
        </row>
        <row r="41">
          <cell r="C41">
            <v>8.271914673102966</v>
          </cell>
          <cell r="E41">
            <v>8.9077332975065229</v>
          </cell>
          <cell r="G41">
            <v>7.5713713900221444</v>
          </cell>
          <cell r="I41">
            <v>8.9893856591202148</v>
          </cell>
          <cell r="J41">
            <v>6.4906448027492267</v>
          </cell>
          <cell r="L41">
            <v>8.8816088074183774</v>
          </cell>
        </row>
        <row r="42">
          <cell r="C42">
            <v>10.663112106551752</v>
          </cell>
          <cell r="D42">
            <v>12.558674483407005</v>
          </cell>
          <cell r="E42">
            <v>11.182776307856752</v>
          </cell>
          <cell r="G42">
            <v>3.7834983794695956</v>
          </cell>
          <cell r="L42">
            <v>11.636055081987463</v>
          </cell>
        </row>
        <row r="43">
          <cell r="C43">
            <v>6.5831178617695372</v>
          </cell>
          <cell r="D43">
            <v>9.8861272886640776</v>
          </cell>
          <cell r="E43">
            <v>8.5117653531265134</v>
          </cell>
          <cell r="G43">
            <v>4.3519695695690643</v>
          </cell>
          <cell r="J43">
            <v>7.3374123282698722</v>
          </cell>
          <cell r="L43">
            <v>8.3461127217532542</v>
          </cell>
        </row>
        <row r="44">
          <cell r="C44">
            <v>6.9753301028433619</v>
          </cell>
          <cell r="E44">
            <v>6.8688252071013585</v>
          </cell>
          <cell r="G44">
            <v>7.5248058114245184</v>
          </cell>
          <cell r="I44">
            <v>9.1239714186347669</v>
          </cell>
          <cell r="J44">
            <v>7.0420817592643585</v>
          </cell>
          <cell r="L44">
            <v>6.8273851045337857</v>
          </cell>
        </row>
        <row r="45">
          <cell r="C45">
            <v>8.3633877153991101</v>
          </cell>
          <cell r="E45">
            <v>9.7125728907207058</v>
          </cell>
          <cell r="G45">
            <v>7.6299626943987624</v>
          </cell>
          <cell r="H45">
            <v>8.9800532044954888</v>
          </cell>
          <cell r="I45">
            <v>8.8941949328896222</v>
          </cell>
          <cell r="J45">
            <v>7.8988267820315148</v>
          </cell>
          <cell r="L45">
            <v>9.67010208002859</v>
          </cell>
        </row>
        <row r="46">
          <cell r="C46">
            <v>8.2928551764187439</v>
          </cell>
          <cell r="D46">
            <v>12.754928593404934</v>
          </cell>
          <cell r="E46">
            <v>9.634867334419587</v>
          </cell>
          <cell r="G46">
            <v>8.056878915554778</v>
          </cell>
          <cell r="I46">
            <v>8.4421012287365365</v>
          </cell>
          <cell r="J46">
            <v>7.2498543511339868</v>
          </cell>
          <cell r="L46">
            <v>9.7867567736963554</v>
          </cell>
        </row>
        <row r="47">
          <cell r="C47">
            <v>8.357974457890359</v>
          </cell>
          <cell r="E47">
            <v>8.8758859329305455</v>
          </cell>
          <cell r="G47">
            <v>8.0895199956786552</v>
          </cell>
          <cell r="I47">
            <v>9.7136342317116142</v>
          </cell>
          <cell r="J47">
            <v>7.1992332256866511</v>
          </cell>
          <cell r="L47">
            <v>8.8251747322426297</v>
          </cell>
        </row>
        <row r="48">
          <cell r="C48">
            <v>12.583715174153557</v>
          </cell>
          <cell r="D48">
            <v>16.162994569587301</v>
          </cell>
          <cell r="E48">
            <v>12.20801228274073</v>
          </cell>
          <cell r="G48">
            <v>10.458227367165781</v>
          </cell>
          <cell r="I48">
            <v>11</v>
          </cell>
          <cell r="J48">
            <v>10</v>
          </cell>
          <cell r="L48">
            <v>12.431340773925921</v>
          </cell>
        </row>
        <row r="49">
          <cell r="C49">
            <v>12.840922867508024</v>
          </cell>
          <cell r="D49">
            <v>15.008220821721736</v>
          </cell>
          <cell r="E49">
            <v>12.828306676767511</v>
          </cell>
          <cell r="G49">
            <v>13.315733996036618</v>
          </cell>
          <cell r="J49">
            <v>16</v>
          </cell>
          <cell r="L49">
            <v>12.916547026311138</v>
          </cell>
        </row>
        <row r="50">
          <cell r="C50">
            <v>11.448921359386011</v>
          </cell>
          <cell r="E50">
            <v>11.475116883451706</v>
          </cell>
          <cell r="G50">
            <v>15</v>
          </cell>
          <cell r="L50">
            <v>11.475116883451706</v>
          </cell>
        </row>
        <row r="51">
          <cell r="C51">
            <v>13.855363200711764</v>
          </cell>
          <cell r="E51">
            <v>11.647506165186035</v>
          </cell>
          <cell r="G51">
            <v>15.482805419589823</v>
          </cell>
          <cell r="I51">
            <v>14.849287686592973</v>
          </cell>
          <cell r="J51">
            <v>12.944588233038933</v>
          </cell>
          <cell r="L51">
            <v>11.647506165186035</v>
          </cell>
        </row>
        <row r="52">
          <cell r="C52">
            <v>8.8011006713338524</v>
          </cell>
          <cell r="D52">
            <v>7.276002289668849</v>
          </cell>
          <cell r="E52">
            <v>8.4300895697356815</v>
          </cell>
          <cell r="G52">
            <v>12.598013679359074</v>
          </cell>
          <cell r="I52">
            <v>9.7155118779434915</v>
          </cell>
          <cell r="J52">
            <v>8.6338062193433736</v>
          </cell>
          <cell r="L52">
            <v>8.387146936322182</v>
          </cell>
        </row>
        <row r="53">
          <cell r="C53">
            <v>10.988817660027051</v>
          </cell>
          <cell r="D53">
            <v>11.184635896283014</v>
          </cell>
          <cell r="J53">
            <v>6.6</v>
          </cell>
          <cell r="L53">
            <v>11.184635896283014</v>
          </cell>
        </row>
        <row r="54">
          <cell r="C54">
            <v>14.396760250642751</v>
          </cell>
          <cell r="D54">
            <v>14.549458280683918</v>
          </cell>
          <cell r="E54">
            <v>14.059513221048809</v>
          </cell>
          <cell r="G54">
            <v>12.759292742392626</v>
          </cell>
          <cell r="J54">
            <v>9.5994366849678627</v>
          </cell>
          <cell r="L54">
            <v>14.435011774511228</v>
          </cell>
        </row>
        <row r="55">
          <cell r="C55">
            <v>12.651051781547874</v>
          </cell>
          <cell r="D55">
            <v>13.046733032420889</v>
          </cell>
          <cell r="E55">
            <v>11.786618886269505</v>
          </cell>
          <cell r="G55">
            <v>16.97465908626247</v>
          </cell>
          <cell r="H55">
            <v>7.3238101525397017</v>
          </cell>
          <cell r="I55">
            <v>15</v>
          </cell>
          <cell r="J55">
            <v>8.0614847194361214</v>
          </cell>
          <cell r="L55">
            <v>12.38721959092862</v>
          </cell>
        </row>
        <row r="56">
          <cell r="C56">
            <v>9.1458532808591606</v>
          </cell>
          <cell r="E56">
            <v>9.7577469800184122</v>
          </cell>
          <cell r="G56">
            <v>8.2447777555241295</v>
          </cell>
          <cell r="I56">
            <v>6</v>
          </cell>
          <cell r="J56">
            <v>8.0584495227949891</v>
          </cell>
          <cell r="L56">
            <v>9.7577469800184122</v>
          </cell>
        </row>
        <row r="57">
          <cell r="C57">
            <v>8.0190283334077872</v>
          </cell>
          <cell r="E57">
            <v>8.4453919021426351</v>
          </cell>
          <cell r="F57">
            <v>7.2984678746646106</v>
          </cell>
          <cell r="G57">
            <v>8.8340092505623904</v>
          </cell>
          <cell r="H57">
            <v>12</v>
          </cell>
          <cell r="I57">
            <v>7.75</v>
          </cell>
          <cell r="J57">
            <v>6.2547287405186127</v>
          </cell>
          <cell r="L57">
            <v>8.2015932492768808</v>
          </cell>
        </row>
        <row r="58">
          <cell r="C58">
            <v>6.7237024367148948</v>
          </cell>
          <cell r="E58">
            <v>7.0062121565707356</v>
          </cell>
          <cell r="F58">
            <v>6.8665228023753118</v>
          </cell>
          <cell r="G58">
            <v>7.155097316789619</v>
          </cell>
          <cell r="I58">
            <v>12.195221305306266</v>
          </cell>
          <cell r="J58">
            <v>5.7465505331529645</v>
          </cell>
          <cell r="L58">
            <v>6.8265036318173227</v>
          </cell>
        </row>
        <row r="59">
          <cell r="C59">
            <v>13.432028545837504</v>
          </cell>
          <cell r="E59">
            <v>13.354720583420823</v>
          </cell>
          <cell r="L59">
            <v>13.354720583420823</v>
          </cell>
        </row>
        <row r="62">
          <cell r="C62">
            <v>8.3660565593144689</v>
          </cell>
          <cell r="D62">
            <v>13.696428571428571</v>
          </cell>
          <cell r="E62">
            <v>9.1749962685970754</v>
          </cell>
          <cell r="G62">
            <v>16.74124814106284</v>
          </cell>
          <cell r="I62">
            <v>8.1827755775650246</v>
          </cell>
          <cell r="J62">
            <v>12.897837184830255</v>
          </cell>
          <cell r="L62">
            <v>9.6961367879703904</v>
          </cell>
        </row>
        <row r="63">
          <cell r="C63">
            <v>13.104772045216849</v>
          </cell>
          <cell r="D63">
            <v>15.193143545988045</v>
          </cell>
          <cell r="E63">
            <v>14.003135811868924</v>
          </cell>
          <cell r="G63">
            <v>12.08200357335387</v>
          </cell>
          <cell r="I63">
            <v>12.5</v>
          </cell>
          <cell r="J63">
            <v>12</v>
          </cell>
          <cell r="L63">
            <v>14.244924728390695</v>
          </cell>
        </row>
        <row r="64">
          <cell r="C64">
            <v>15.90385990358701</v>
          </cell>
          <cell r="D64">
            <v>15.962757485803683</v>
          </cell>
          <cell r="E64">
            <v>15.490780984520864</v>
          </cell>
          <cell r="G64">
            <v>16.786358695367372</v>
          </cell>
          <cell r="I64">
            <v>17</v>
          </cell>
          <cell r="J64">
            <v>15.893980525137472</v>
          </cell>
          <cell r="L64">
            <v>15.787492970354403</v>
          </cell>
        </row>
        <row r="65">
          <cell r="C65">
            <v>11.382465615118235</v>
          </cell>
          <cell r="D65">
            <v>12.231305361593073</v>
          </cell>
          <cell r="E65">
            <v>11.541864609135013</v>
          </cell>
          <cell r="G65">
            <v>8.2404620642828252</v>
          </cell>
          <cell r="I65">
            <v>14.614455961544044</v>
          </cell>
          <cell r="J65">
            <v>9.9253696515968119</v>
          </cell>
          <cell r="L65">
            <v>11.782047953426314</v>
          </cell>
        </row>
        <row r="66">
          <cell r="C66">
            <v>11.719983405900168</v>
          </cell>
          <cell r="D66">
            <v>11.580132680285379</v>
          </cell>
          <cell r="E66">
            <v>11.764661092974654</v>
          </cell>
          <cell r="G66">
            <v>11.951164657324492</v>
          </cell>
          <cell r="I66">
            <v>9.3248075431600732</v>
          </cell>
          <cell r="J66">
            <v>10.929982437981925</v>
          </cell>
          <cell r="L66">
            <v>11.740094640890799</v>
          </cell>
        </row>
        <row r="67">
          <cell r="C67">
            <v>8.1431971984560825</v>
          </cell>
          <cell r="D67">
            <v>9.1821486088824269</v>
          </cell>
          <cell r="E67">
            <v>8.8683943029591532</v>
          </cell>
          <cell r="F67">
            <v>7.2192616161773238</v>
          </cell>
          <cell r="G67">
            <v>7.7807909597442384</v>
          </cell>
          <cell r="H67">
            <v>9.7766046264194646</v>
          </cell>
          <cell r="I67">
            <v>8.9036302994162266</v>
          </cell>
          <cell r="J67">
            <v>7.9062390927408979</v>
          </cell>
          <cell r="L67">
            <v>8.7589782143908756</v>
          </cell>
        </row>
        <row r="68">
          <cell r="C68">
            <v>5.8059860599914135</v>
          </cell>
          <cell r="E68">
            <v>6.6548179011742636</v>
          </cell>
          <cell r="G68">
            <v>5.5606344610679521</v>
          </cell>
          <cell r="I68">
            <v>7.3426573426573425</v>
          </cell>
          <cell r="J68">
            <v>6.2814510824601824</v>
          </cell>
          <cell r="L68">
            <v>6.5776474223729</v>
          </cell>
        </row>
        <row r="69">
          <cell r="C69">
            <v>7.5019927841340657</v>
          </cell>
          <cell r="D69">
            <v>13.336065573770492</v>
          </cell>
          <cell r="E69">
            <v>7.6889072432993233</v>
          </cell>
          <cell r="G69">
            <v>7.7171585122022019</v>
          </cell>
          <cell r="H69">
            <v>8.9800532044954888</v>
          </cell>
          <cell r="I69">
            <v>8.7287929034005902</v>
          </cell>
          <cell r="J69">
            <v>6.9440600709298934</v>
          </cell>
          <cell r="L69">
            <v>7.7363692977611045</v>
          </cell>
        </row>
        <row r="70">
          <cell r="C70">
            <v>8.2022911435816432</v>
          </cell>
          <cell r="D70">
            <v>10.224600354149077</v>
          </cell>
          <cell r="E70">
            <v>8.4256476789213117</v>
          </cell>
          <cell r="G70">
            <v>7.3879122878417238</v>
          </cell>
          <cell r="I70">
            <v>7.2874604651790413</v>
          </cell>
          <cell r="J70">
            <v>7.1410371502796881</v>
          </cell>
          <cell r="L70">
            <v>8.4686362622695004</v>
          </cell>
        </row>
        <row r="71">
          <cell r="C71">
            <v>6.1837537109493175</v>
          </cell>
          <cell r="D71">
            <v>6.9405722252780713</v>
          </cell>
          <cell r="E71">
            <v>6.3973628764985442</v>
          </cell>
          <cell r="F71">
            <v>6.8156976759687344</v>
          </cell>
          <cell r="G71">
            <v>5.9310718581990853</v>
          </cell>
          <cell r="I71">
            <v>7.4933866955371933</v>
          </cell>
          <cell r="J71">
            <v>5.8060998749362946</v>
          </cell>
          <cell r="L71">
            <v>6.4248042084235824</v>
          </cell>
        </row>
        <row r="72">
          <cell r="C72">
            <v>8.9973670694608003</v>
          </cell>
          <cell r="D72">
            <v>8.9973670694608003</v>
          </cell>
          <cell r="L72">
            <v>8.9973670694608003</v>
          </cell>
        </row>
        <row r="74">
          <cell r="C74">
            <v>12.923076923076923</v>
          </cell>
          <cell r="D74">
            <v>17</v>
          </cell>
          <cell r="E74">
            <v>11.272727272727273</v>
          </cell>
          <cell r="G74">
            <v>18</v>
          </cell>
          <cell r="I74">
            <v>8.1291395327760299</v>
          </cell>
          <cell r="J74">
            <v>20</v>
          </cell>
          <cell r="L74">
            <v>12.8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6"/>
  <sheetViews>
    <sheetView tabSelected="1" workbookViewId="0">
      <selection activeCell="B22" sqref="B22"/>
    </sheetView>
  </sheetViews>
  <sheetFormatPr baseColWidth="10" defaultRowHeight="11.25" x14ac:dyDescent="0.2"/>
  <cols>
    <col min="1" max="1" width="17.6640625" customWidth="1"/>
    <col min="2" max="2" width="27" bestFit="1" customWidth="1"/>
    <col min="3" max="4" width="12.1640625" bestFit="1" customWidth="1"/>
    <col min="5" max="5" width="13" bestFit="1" customWidth="1"/>
    <col min="6" max="6" width="12.1640625" bestFit="1" customWidth="1"/>
    <col min="7" max="7" width="13" bestFit="1" customWidth="1"/>
    <col min="8" max="8" width="12.1640625" bestFit="1" customWidth="1"/>
    <col min="9" max="9" width="13" bestFit="1" customWidth="1"/>
    <col min="10" max="12" width="12.1640625" bestFit="1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6"/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38"/>
  <sheetViews>
    <sheetView workbookViewId="0">
      <selection activeCell="F25" sqref="F25"/>
    </sheetView>
  </sheetViews>
  <sheetFormatPr baseColWidth="10" defaultColWidth="12" defaultRowHeight="11.25" x14ac:dyDescent="0.2"/>
  <cols>
    <col min="1" max="1" width="24.1640625" customWidth="1"/>
    <col min="2" max="2" width="10.5" bestFit="1" customWidth="1"/>
    <col min="3" max="3" width="7" style="15" bestFit="1" customWidth="1"/>
    <col min="4" max="4" width="12.1640625" bestFit="1" customWidth="1"/>
    <col min="5" max="5" width="8.5" style="15" bestFit="1" customWidth="1"/>
    <col min="6" max="6" width="10.5" bestFit="1" customWidth="1"/>
    <col min="7" max="7" width="7.1640625" style="15" bestFit="1" customWidth="1"/>
    <col min="8" max="8" width="13.5" bestFit="1" customWidth="1"/>
    <col min="9" max="9" width="7" style="15" bestFit="1" customWidth="1"/>
    <col min="10" max="10" width="10.5" bestFit="1" customWidth="1"/>
    <col min="11" max="11" width="6.6640625" style="15" customWidth="1"/>
    <col min="12" max="12" width="10.5" bestFit="1" customWidth="1"/>
    <col min="13" max="13" width="7" style="15" customWidth="1"/>
    <col min="14" max="14" width="7.33203125" bestFit="1" customWidth="1"/>
    <col min="15" max="15" width="13.1640625" customWidth="1"/>
    <col min="16" max="16" width="8.1640625" bestFit="1" customWidth="1"/>
  </cols>
  <sheetData>
    <row r="1" spans="1:16" x14ac:dyDescent="0.2">
      <c r="A1" s="189" t="s">
        <v>133</v>
      </c>
      <c r="B1" s="189"/>
      <c r="C1" s="189"/>
      <c r="D1" s="189"/>
      <c r="E1" s="189"/>
      <c r="F1" s="189"/>
      <c r="G1" s="189"/>
      <c r="H1" s="189"/>
      <c r="I1" s="189"/>
      <c r="J1" s="189"/>
      <c r="K1" s="190"/>
      <c r="L1" s="189"/>
      <c r="M1" s="190"/>
      <c r="N1" s="189"/>
      <c r="O1" s="189"/>
      <c r="P1" s="189"/>
    </row>
    <row r="2" spans="1:16" x14ac:dyDescent="0.2">
      <c r="A2" s="189" t="s">
        <v>134</v>
      </c>
      <c r="B2" s="189"/>
      <c r="C2" s="189"/>
      <c r="D2" s="189"/>
      <c r="E2" s="189"/>
      <c r="F2" s="189"/>
      <c r="G2" s="189"/>
      <c r="H2" s="189"/>
      <c r="I2" s="189"/>
      <c r="J2" s="189"/>
      <c r="K2" s="190"/>
      <c r="L2" s="189"/>
      <c r="M2" s="190"/>
      <c r="N2" s="189"/>
      <c r="O2" s="189"/>
      <c r="P2" s="189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117"/>
      <c r="L3" s="3"/>
      <c r="M3" s="117"/>
      <c r="N3" s="3"/>
      <c r="O3" s="3"/>
      <c r="P3" s="3"/>
    </row>
    <row r="4" spans="1:16" ht="13.5" x14ac:dyDescent="0.35">
      <c r="A4" s="185" t="s">
        <v>31</v>
      </c>
      <c r="B4" s="187" t="s">
        <v>143</v>
      </c>
      <c r="C4" s="187"/>
      <c r="D4" s="187"/>
      <c r="E4" s="187"/>
      <c r="F4" s="187"/>
      <c r="G4" s="187"/>
      <c r="H4" s="187" t="s">
        <v>132</v>
      </c>
      <c r="I4" s="187"/>
      <c r="J4" s="187"/>
      <c r="K4" s="188"/>
      <c r="L4" s="187"/>
      <c r="M4" s="188"/>
      <c r="N4" s="187" t="s">
        <v>80</v>
      </c>
      <c r="O4" s="187"/>
      <c r="P4" s="187"/>
    </row>
    <row r="5" spans="1:16" x14ac:dyDescent="0.2">
      <c r="A5" s="186"/>
      <c r="B5" s="64" t="s">
        <v>0</v>
      </c>
      <c r="C5" s="65" t="s">
        <v>71</v>
      </c>
      <c r="D5" s="64" t="s">
        <v>2</v>
      </c>
      <c r="E5" s="65" t="s">
        <v>71</v>
      </c>
      <c r="F5" s="64" t="s">
        <v>3</v>
      </c>
      <c r="G5" s="65" t="s">
        <v>71</v>
      </c>
      <c r="H5" s="64" t="s">
        <v>0</v>
      </c>
      <c r="I5" s="65" t="s">
        <v>71</v>
      </c>
      <c r="J5" s="64" t="s">
        <v>2</v>
      </c>
      <c r="K5" s="65" t="s">
        <v>71</v>
      </c>
      <c r="L5" s="64" t="s">
        <v>3</v>
      </c>
      <c r="M5" s="65" t="s">
        <v>71</v>
      </c>
      <c r="N5" s="64" t="s">
        <v>0</v>
      </c>
      <c r="O5" s="64" t="s">
        <v>2</v>
      </c>
      <c r="P5" s="64" t="s">
        <v>3</v>
      </c>
    </row>
    <row r="6" spans="1:16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x14ac:dyDescent="0.2">
      <c r="A7" s="122" t="s">
        <v>86</v>
      </c>
      <c r="B7" s="63">
        <f>B10+B14</f>
        <v>6795513.2059830297</v>
      </c>
      <c r="C7" s="19">
        <f>SUM(E7,G7)</f>
        <v>100.00000000000125</v>
      </c>
      <c r="D7" s="63">
        <f>D10+D14</f>
        <v>3087578.0155976955</v>
      </c>
      <c r="E7" s="19">
        <f>IF(ISNUMBER(D7/$B$7*100),D7/$B$7*100,0)</f>
        <v>45.43553845027148</v>
      </c>
      <c r="F7" s="63">
        <f>F10+F14</f>
        <v>3707935.1903854189</v>
      </c>
      <c r="G7" s="19">
        <f>IF(ISNUMBER(F7/$B$7*100),F7/$B$7*100,0)</f>
        <v>54.564461549729771</v>
      </c>
      <c r="H7" s="63">
        <f>H10+H14</f>
        <v>3986387.0864748047</v>
      </c>
      <c r="I7" s="19">
        <f>SUM(K7,M7)</f>
        <v>100.00000000000021</v>
      </c>
      <c r="J7" s="63">
        <f>J10+J14</f>
        <v>2332611.1620311569</v>
      </c>
      <c r="K7" s="19">
        <f>IF(ISNUMBER(J7/$H$7*100),J7/$H$7*100,0)</f>
        <v>58.514416975344574</v>
      </c>
      <c r="L7" s="63">
        <f>L10+L14</f>
        <v>1653775.9244436561</v>
      </c>
      <c r="M7" s="19">
        <f>IF(ISNUMBER(L7/$H$7*100),L7/$H$7*100,0)</f>
        <v>41.485583024655639</v>
      </c>
      <c r="N7" s="19">
        <f>IF(ISNUMBER(H7/B7*100),H7/B7*100,0)</f>
        <v>58.662046053637816</v>
      </c>
      <c r="O7" s="19">
        <f>IF(ISNUMBER(J7/D7*100),J7/D7*100,0)</f>
        <v>75.548250125093872</v>
      </c>
      <c r="P7" s="19">
        <f>IF(ISNUMBER(L7/F7*100),L7/F7*100,0)</f>
        <v>44.600993262553636</v>
      </c>
    </row>
    <row r="8" spans="1:16" x14ac:dyDescent="0.2">
      <c r="A8" s="123"/>
      <c r="C8" s="19"/>
      <c r="E8" s="19"/>
      <c r="G8" s="19"/>
      <c r="I8" s="19"/>
      <c r="K8" s="19"/>
      <c r="M8" s="19"/>
      <c r="N8" s="19"/>
      <c r="O8" s="19"/>
      <c r="P8" s="19"/>
    </row>
    <row r="9" spans="1:16" x14ac:dyDescent="0.2">
      <c r="A9" s="122" t="s">
        <v>34</v>
      </c>
      <c r="B9" s="63"/>
      <c r="C9" s="19"/>
      <c r="D9" s="63"/>
      <c r="E9" s="19"/>
      <c r="F9" s="63"/>
      <c r="G9" s="19"/>
      <c r="H9" s="63"/>
      <c r="I9" s="19"/>
      <c r="J9" s="63"/>
      <c r="K9" s="19"/>
      <c r="L9" s="63"/>
      <c r="M9" s="19"/>
      <c r="N9" s="19"/>
      <c r="O9" s="19"/>
      <c r="P9" s="19"/>
    </row>
    <row r="10" spans="1:16" x14ac:dyDescent="0.2">
      <c r="A10" s="124" t="s">
        <v>55</v>
      </c>
      <c r="B10" s="52">
        <f>SUM(B11:B13)</f>
        <v>3908421.2850097409</v>
      </c>
      <c r="C10" s="67">
        <f t="shared" ref="C10:C14" si="0">IF(ISNUMBER(B10/B$7*100),B10/B$7*100,0)</f>
        <v>57.51473312668449</v>
      </c>
      <c r="D10" s="52">
        <f>SUM(D11:D13)</f>
        <v>1713269.8760674449</v>
      </c>
      <c r="E10" s="67">
        <f t="shared" ref="E10:E14" si="1">IF(ISNUMBER(D10/D$7*100),D10/D$7*100,0)</f>
        <v>55.489120191050098</v>
      </c>
      <c r="F10" s="52">
        <f>SUM(F11:F13)</f>
        <v>2195151.4089423404</v>
      </c>
      <c r="G10" s="67">
        <f t="shared" ref="G10:G14" si="2">IF(ISNUMBER(F10/F$7*100),F10/F$7*100,0)</f>
        <v>59.201450301351322</v>
      </c>
      <c r="H10" s="52">
        <f>SUM(H11:H13)</f>
        <v>2417821.143209991</v>
      </c>
      <c r="I10" s="67">
        <f t="shared" ref="I10:I14" si="3">IF(ISNUMBER(H10/H$7*100),H10/H$7*100,0)</f>
        <v>60.651940987198273</v>
      </c>
      <c r="J10" s="52">
        <f>SUM(J11:J13)</f>
        <v>1304740.53557174</v>
      </c>
      <c r="K10" s="67">
        <f t="shared" ref="K10:K14" si="4">IF(ISNUMBER(J10/J$7*100),J10/J$7*100,0)</f>
        <v>55.934763444911972</v>
      </c>
      <c r="L10" s="52">
        <f>SUM(L11:L13)</f>
        <v>1113080.6076382757</v>
      </c>
      <c r="M10" s="67">
        <f t="shared" ref="M10:M14" si="5">IF(ISNUMBER(L10/L$7*100),L10/L$7*100,0)</f>
        <v>67.305406445115906</v>
      </c>
      <c r="N10" s="79">
        <f t="shared" ref="N10:N14" si="6">IF(ISNUMBER(H10/B10*100),H10/B10*100,0)</f>
        <v>61.861835429134537</v>
      </c>
      <c r="O10" s="79">
        <f t="shared" ref="O10:O14" si="7">IF(ISNUMBER(J10/D10*100),J10/D10*100,0)</f>
        <v>76.15499191327504</v>
      </c>
      <c r="P10" s="79">
        <f t="shared" ref="P10:P14" si="8">IF(ISNUMBER(L10/F10*100),L10/F10*100,0)</f>
        <v>50.706324998992933</v>
      </c>
    </row>
    <row r="11" spans="1:16" x14ac:dyDescent="0.2">
      <c r="A11" s="125" t="s">
        <v>42</v>
      </c>
      <c r="B11" s="52">
        <f>[1]CUADRO1!B6</f>
        <v>856879.16918109532</v>
      </c>
      <c r="C11" s="67">
        <f t="shared" si="0"/>
        <v>12.609484275987665</v>
      </c>
      <c r="D11" s="52">
        <f>[1]CUADRO1!D6</f>
        <v>365133.83091655187</v>
      </c>
      <c r="E11" s="67">
        <f t="shared" si="1"/>
        <v>11.825898133487941</v>
      </c>
      <c r="F11" s="52">
        <f>[1]CUADRO1!F6</f>
        <v>491745.33826453995</v>
      </c>
      <c r="G11" s="67">
        <f t="shared" si="2"/>
        <v>13.261972311156436</v>
      </c>
      <c r="H11" s="52">
        <f>[1]CUADRO1!H6</f>
        <v>549454.85955158132</v>
      </c>
      <c r="I11" s="67">
        <f t="shared" si="3"/>
        <v>13.783279135530934</v>
      </c>
      <c r="J11" s="52">
        <f>[1]CUADRO1!J6</f>
        <v>275066.30197915179</v>
      </c>
      <c r="K11" s="67">
        <f t="shared" si="4"/>
        <v>11.792205510138844</v>
      </c>
      <c r="L11" s="52">
        <f>[1]CUADRO1!L6</f>
        <v>274388.55757242732</v>
      </c>
      <c r="M11" s="67">
        <f t="shared" si="5"/>
        <v>16.591640591498749</v>
      </c>
      <c r="N11" s="79">
        <f t="shared" si="6"/>
        <v>64.122793424501836</v>
      </c>
      <c r="O11" s="79">
        <f t="shared" si="7"/>
        <v>75.333009074696164</v>
      </c>
      <c r="P11" s="79">
        <f t="shared" si="8"/>
        <v>55.798913832268383</v>
      </c>
    </row>
    <row r="12" spans="1:16" x14ac:dyDescent="0.2">
      <c r="A12" s="125" t="s">
        <v>43</v>
      </c>
      <c r="B12" s="52">
        <f>[1]CUADRO1!B7</f>
        <v>492538.34277406428</v>
      </c>
      <c r="C12" s="67">
        <f t="shared" si="0"/>
        <v>7.2479933132999381</v>
      </c>
      <c r="D12" s="52">
        <f>[1]CUADRO1!D7</f>
        <v>212832.14338714702</v>
      </c>
      <c r="E12" s="67">
        <f t="shared" si="1"/>
        <v>6.8931745954910504</v>
      </c>
      <c r="F12" s="52">
        <f>[1]CUADRO1!F7</f>
        <v>279706.19938691944</v>
      </c>
      <c r="G12" s="67">
        <f t="shared" si="2"/>
        <v>7.5434489823929622</v>
      </c>
      <c r="H12" s="52">
        <f>[1]CUADRO1!H7</f>
        <v>310054.33242071967</v>
      </c>
      <c r="I12" s="67">
        <f t="shared" si="3"/>
        <v>7.777828035633723</v>
      </c>
      <c r="J12" s="52">
        <f>[1]CUADRO1!J7</f>
        <v>169317.2055484149</v>
      </c>
      <c r="K12" s="67">
        <f t="shared" si="4"/>
        <v>7.2586982478888311</v>
      </c>
      <c r="L12" s="52">
        <f>[1]CUADRO1!L7</f>
        <v>140737.12687230681</v>
      </c>
      <c r="M12" s="67">
        <f t="shared" si="5"/>
        <v>8.5100481142662616</v>
      </c>
      <c r="N12" s="79">
        <f t="shared" si="6"/>
        <v>62.950293509016589</v>
      </c>
      <c r="O12" s="79">
        <f t="shared" si="7"/>
        <v>79.554339327599905</v>
      </c>
      <c r="P12" s="79">
        <f t="shared" si="8"/>
        <v>50.316055625790476</v>
      </c>
    </row>
    <row r="13" spans="1:16" x14ac:dyDescent="0.2">
      <c r="A13" s="125" t="s">
        <v>76</v>
      </c>
      <c r="B13" s="52">
        <f>[1]CUADRO1!B8</f>
        <v>2559003.7730545811</v>
      </c>
      <c r="C13" s="67">
        <f t="shared" si="0"/>
        <v>37.657255537396885</v>
      </c>
      <c r="D13" s="52">
        <f>[1]CUADRO1!D8</f>
        <v>1135303.901763746</v>
      </c>
      <c r="E13" s="67">
        <f t="shared" si="1"/>
        <v>36.770047462071112</v>
      </c>
      <c r="F13" s="52">
        <f>[1]CUADRO1!F8</f>
        <v>1423699.871290881</v>
      </c>
      <c r="G13" s="67">
        <f t="shared" si="2"/>
        <v>38.396029007801921</v>
      </c>
      <c r="H13" s="52">
        <f>[1]CUADRO1!H8</f>
        <v>1558311.9512376899</v>
      </c>
      <c r="I13" s="67">
        <f t="shared" si="3"/>
        <v>39.090833816033609</v>
      </c>
      <c r="J13" s="52">
        <f>[1]CUADRO1!J8</f>
        <v>860357.02804417326</v>
      </c>
      <c r="K13" s="67">
        <f t="shared" si="4"/>
        <v>36.883859686884293</v>
      </c>
      <c r="L13" s="52">
        <f>[1]CUADRO1!L8</f>
        <v>697954.92319354159</v>
      </c>
      <c r="M13" s="67">
        <f t="shared" si="5"/>
        <v>42.2037177393509</v>
      </c>
      <c r="N13" s="79">
        <f t="shared" si="6"/>
        <v>60.895258054957644</v>
      </c>
      <c r="O13" s="79">
        <f t="shared" si="7"/>
        <v>75.78209030265549</v>
      </c>
      <c r="P13" s="79">
        <f t="shared" si="8"/>
        <v>49.024020951880807</v>
      </c>
    </row>
    <row r="14" spans="1:16" x14ac:dyDescent="0.2">
      <c r="A14" s="124" t="s">
        <v>44</v>
      </c>
      <c r="B14" s="52">
        <f>[1]CUADRO1!B9</f>
        <v>2887091.9209732888</v>
      </c>
      <c r="C14" s="67">
        <f t="shared" si="0"/>
        <v>42.48526687331551</v>
      </c>
      <c r="D14" s="52">
        <f>[1]CUADRO1!D9</f>
        <v>1374308.1395302508</v>
      </c>
      <c r="E14" s="67">
        <f t="shared" si="1"/>
        <v>44.510879808949902</v>
      </c>
      <c r="F14" s="52">
        <f>[1]CUADRO1!F9</f>
        <v>1512783.7814430785</v>
      </c>
      <c r="G14" s="67">
        <f t="shared" si="2"/>
        <v>40.798549698648671</v>
      </c>
      <c r="H14" s="52">
        <f>[1]CUADRO1!H9</f>
        <v>1568565.9432648136</v>
      </c>
      <c r="I14" s="67">
        <f t="shared" si="3"/>
        <v>39.348059012801727</v>
      </c>
      <c r="J14" s="52">
        <f>[1]CUADRO1!J9</f>
        <v>1027870.6264594172</v>
      </c>
      <c r="K14" s="67">
        <f t="shared" si="4"/>
        <v>44.065236555088035</v>
      </c>
      <c r="L14" s="52">
        <f>[1]CUADRO1!L9</f>
        <v>540695.31680538051</v>
      </c>
      <c r="M14" s="67">
        <f t="shared" si="5"/>
        <v>32.694593554884101</v>
      </c>
      <c r="N14" s="79">
        <f t="shared" si="6"/>
        <v>54.330308358731536</v>
      </c>
      <c r="O14" s="79">
        <f t="shared" si="7"/>
        <v>74.791860492855065</v>
      </c>
      <c r="P14" s="79">
        <f t="shared" si="8"/>
        <v>35.741744685390472</v>
      </c>
    </row>
    <row r="15" spans="1:16" x14ac:dyDescent="0.2">
      <c r="A15" s="123"/>
      <c r="B15" s="52"/>
      <c r="C15" s="67"/>
      <c r="D15" s="78"/>
      <c r="E15" s="67"/>
      <c r="F15" s="78"/>
      <c r="G15" s="67"/>
      <c r="H15" s="78"/>
      <c r="I15" s="67"/>
      <c r="J15" s="78"/>
      <c r="K15" s="67"/>
      <c r="L15" s="78"/>
      <c r="M15" s="67"/>
      <c r="N15" s="90"/>
      <c r="O15" s="90"/>
      <c r="P15" s="90"/>
    </row>
    <row r="16" spans="1:16" x14ac:dyDescent="0.2">
      <c r="A16" s="122" t="s">
        <v>12</v>
      </c>
      <c r="B16" s="63"/>
      <c r="C16" s="19"/>
      <c r="D16" s="63"/>
      <c r="E16" s="19"/>
      <c r="F16" s="63"/>
      <c r="G16" s="19"/>
      <c r="H16" s="63"/>
      <c r="I16" s="19"/>
      <c r="J16" s="63"/>
      <c r="K16" s="19"/>
      <c r="L16" s="63"/>
      <c r="M16" s="19"/>
      <c r="N16" s="19"/>
      <c r="O16" s="19"/>
      <c r="P16" s="19"/>
    </row>
    <row r="17" spans="1:16" x14ac:dyDescent="0.2">
      <c r="A17" s="126" t="s">
        <v>35</v>
      </c>
      <c r="B17" s="52">
        <f>[1]CUADRO1!B10</f>
        <v>628731.5932255782</v>
      </c>
      <c r="C17" s="67">
        <f>IF(ISNUMBER(B17/B$7*100),B17/B$7*100,0)</f>
        <v>9.2521576247106516</v>
      </c>
      <c r="D17" s="52">
        <f>[1]CUADRO1!D10</f>
        <v>307789.17329883459</v>
      </c>
      <c r="E17" s="67">
        <f t="shared" ref="C17:M21" si="9">IF(ISNUMBER(D17/D$7*100),D17/D$7*100,0)</f>
        <v>9.9686282174558283</v>
      </c>
      <c r="F17" s="52">
        <f>[1]CUADRO1!F10</f>
        <v>320942.41992674273</v>
      </c>
      <c r="G17" s="67">
        <f t="shared" si="9"/>
        <v>8.6555563527361059</v>
      </c>
      <c r="H17" s="52">
        <f>[1]CUADRO1!H10</f>
        <v>243608.24926420502</v>
      </c>
      <c r="I17" s="67">
        <f t="shared" si="9"/>
        <v>6.1110033717179695</v>
      </c>
      <c r="J17" s="52">
        <f>[1]CUADRO1!J10</f>
        <v>179850.80674743469</v>
      </c>
      <c r="K17" s="67">
        <f t="shared" si="9"/>
        <v>7.7102780641256485</v>
      </c>
      <c r="L17" s="52">
        <f>[1]CUADRO1!L10</f>
        <v>63757.442516770796</v>
      </c>
      <c r="M17" s="67">
        <f t="shared" si="9"/>
        <v>3.8552648865183672</v>
      </c>
      <c r="N17" s="79">
        <f>IF(ISNUMBER(H17/B17*100),H17/B17*100,0)</f>
        <v>38.745985073602391</v>
      </c>
      <c r="O17" s="79">
        <f t="shared" ref="O17:O21" si="10">IF(ISNUMBER(J17/D17*100),J17/D17*100,0)</f>
        <v>58.433116675230266</v>
      </c>
      <c r="P17" s="79">
        <f t="shared" ref="P17:P21" si="11">IF(ISNUMBER(L17/F17*100),L17/F17*100,0)</f>
        <v>19.865695077429734</v>
      </c>
    </row>
    <row r="18" spans="1:16" x14ac:dyDescent="0.2">
      <c r="A18" s="126" t="s">
        <v>36</v>
      </c>
      <c r="B18" s="52">
        <f>[1]CUADRO1!B11</f>
        <v>3335087.2995947045</v>
      </c>
      <c r="C18" s="67">
        <f t="shared" si="9"/>
        <v>49.077784098165921</v>
      </c>
      <c r="D18" s="52">
        <f>[1]CUADRO1!D11</f>
        <v>1560572.7989030771</v>
      </c>
      <c r="E18" s="67">
        <f t="shared" si="9"/>
        <v>50.543590834610228</v>
      </c>
      <c r="F18" s="52">
        <f>[1]CUADRO1!F11</f>
        <v>1774514.500691619</v>
      </c>
      <c r="G18" s="67">
        <f t="shared" si="9"/>
        <v>47.857214583817154</v>
      </c>
      <c r="H18" s="52">
        <f>[1]CUADRO1!H11</f>
        <v>1883804.6456298688</v>
      </c>
      <c r="I18" s="67">
        <f t="shared" si="9"/>
        <v>47.255938893172889</v>
      </c>
      <c r="J18" s="52">
        <f>[1]CUADRO1!J11</f>
        <v>1216325.1441483244</v>
      </c>
      <c r="K18" s="67">
        <f t="shared" si="9"/>
        <v>52.144359246278768</v>
      </c>
      <c r="L18" s="52">
        <f>[1]CUADRO1!L11</f>
        <v>667479.50148155086</v>
      </c>
      <c r="M18" s="67">
        <f t="shared" si="9"/>
        <v>40.360939569615297</v>
      </c>
      <c r="N18" s="79">
        <f t="shared" ref="N18:N21" si="12">IF(ISNUMBER(H18/B18*100),H18/B18*100,0)</f>
        <v>56.484417839940726</v>
      </c>
      <c r="O18" s="79">
        <f t="shared" si="10"/>
        <v>77.940942261923084</v>
      </c>
      <c r="P18" s="79">
        <f t="shared" si="11"/>
        <v>37.614767375606121</v>
      </c>
    </row>
    <row r="19" spans="1:16" x14ac:dyDescent="0.2">
      <c r="A19" s="126" t="s">
        <v>37</v>
      </c>
      <c r="B19" s="52">
        <f>[1]CUADRO1!B12</f>
        <v>2033029.770993134</v>
      </c>
      <c r="C19" s="67">
        <f t="shared" si="9"/>
        <v>29.917236702640455</v>
      </c>
      <c r="D19" s="52">
        <f>[1]CUADRO1!D12</f>
        <v>867357.86977613193</v>
      </c>
      <c r="E19" s="67">
        <f t="shared" si="9"/>
        <v>28.091852753013864</v>
      </c>
      <c r="F19" s="52">
        <f>[1]CUADRO1!F12</f>
        <v>1165671.9012170157</v>
      </c>
      <c r="G19" s="67">
        <f t="shared" si="9"/>
        <v>31.437224260002523</v>
      </c>
      <c r="H19" s="52">
        <f>[1]CUADRO1!H12</f>
        <v>1305228.9507883133</v>
      </c>
      <c r="I19" s="67">
        <f t="shared" si="9"/>
        <v>32.742152793359011</v>
      </c>
      <c r="J19" s="52">
        <f>[1]CUADRO1!J12</f>
        <v>664554.06913190125</v>
      </c>
      <c r="K19" s="67">
        <f t="shared" si="9"/>
        <v>28.489706297779637</v>
      </c>
      <c r="L19" s="52">
        <f>[1]CUADRO1!L12</f>
        <v>640674.88165642088</v>
      </c>
      <c r="M19" s="67">
        <f t="shared" si="9"/>
        <v>38.740126288387536</v>
      </c>
      <c r="N19" s="79">
        <f t="shared" si="12"/>
        <v>64.201172526396874</v>
      </c>
      <c r="O19" s="79">
        <f t="shared" si="10"/>
        <v>76.618209425300421</v>
      </c>
      <c r="P19" s="79">
        <f t="shared" si="11"/>
        <v>54.961853415830518</v>
      </c>
    </row>
    <row r="20" spans="1:16" x14ac:dyDescent="0.2">
      <c r="A20" s="126" t="s">
        <v>38</v>
      </c>
      <c r="B20" s="52">
        <f>[1]CUADRO1!B13</f>
        <v>695263.1500031472</v>
      </c>
      <c r="C20" s="67">
        <f t="shared" si="9"/>
        <v>10.231208871627398</v>
      </c>
      <c r="D20" s="52">
        <f>[1]CUADRO1!D13</f>
        <v>292216.4438574012</v>
      </c>
      <c r="E20" s="67">
        <f t="shared" si="9"/>
        <v>9.4642610609738309</v>
      </c>
      <c r="F20" s="52">
        <f>[1]CUADRO1!F13</f>
        <v>403046.70614574623</v>
      </c>
      <c r="G20" s="67">
        <f t="shared" si="9"/>
        <v>10.869842255895842</v>
      </c>
      <c r="H20" s="52">
        <f>[1]CUADRO1!H13</f>
        <v>490942.39930920827</v>
      </c>
      <c r="I20" s="67">
        <f t="shared" si="9"/>
        <v>12.315472347753181</v>
      </c>
      <c r="J20" s="52">
        <f>[1]CUADRO1!J13</f>
        <v>221719.16447205521</v>
      </c>
      <c r="K20" s="67">
        <f t="shared" si="9"/>
        <v>9.5051917816851148</v>
      </c>
      <c r="L20" s="52">
        <f>[1]CUADRO1!L13</f>
        <v>269223.2348371534</v>
      </c>
      <c r="M20" s="67">
        <f t="shared" si="9"/>
        <v>16.279305488603139</v>
      </c>
      <c r="N20" s="79">
        <f t="shared" si="12"/>
        <v>70.61245793150205</v>
      </c>
      <c r="O20" s="79">
        <f t="shared" si="10"/>
        <v>75.874978678561988</v>
      </c>
      <c r="P20" s="79">
        <f t="shared" si="11"/>
        <v>66.797031394123152</v>
      </c>
    </row>
    <row r="21" spans="1:16" x14ac:dyDescent="0.2">
      <c r="A21" s="124" t="s">
        <v>45</v>
      </c>
      <c r="B21" s="52">
        <f>[1]CUADRO1!B14</f>
        <v>103401.39216653621</v>
      </c>
      <c r="C21" s="67">
        <f t="shared" si="9"/>
        <v>1.5216127028566095</v>
      </c>
      <c r="D21" s="52">
        <f>[1]CUADRO1!D14</f>
        <v>59641.729762240771</v>
      </c>
      <c r="E21" s="67">
        <f t="shared" si="9"/>
        <v>1.9316671339459346</v>
      </c>
      <c r="F21" s="52">
        <f>[1]CUADRO1!F14</f>
        <v>43759.662404295494</v>
      </c>
      <c r="G21" s="67">
        <f t="shared" si="9"/>
        <v>1.1801625475483815</v>
      </c>
      <c r="H21" s="52">
        <f>[1]CUADRO1!H14</f>
        <v>62802.841483195116</v>
      </c>
      <c r="I21" s="67">
        <f t="shared" si="9"/>
        <v>1.5754325939965903</v>
      </c>
      <c r="J21" s="52">
        <f>[1]CUADRO1!J14</f>
        <v>50161.977531434328</v>
      </c>
      <c r="K21" s="67">
        <f t="shared" si="9"/>
        <v>2.1504646101305207</v>
      </c>
      <c r="L21" s="52">
        <f>[1]CUADRO1!L14</f>
        <v>12640.863951760788</v>
      </c>
      <c r="M21" s="67">
        <f t="shared" si="9"/>
        <v>0.76436376687568963</v>
      </c>
      <c r="N21" s="79">
        <f t="shared" si="12"/>
        <v>60.736939965030757</v>
      </c>
      <c r="O21" s="79">
        <f t="shared" si="10"/>
        <v>84.105504202180128</v>
      </c>
      <c r="P21" s="79">
        <f t="shared" si="11"/>
        <v>28.887023476031086</v>
      </c>
    </row>
    <row r="22" spans="1:16" x14ac:dyDescent="0.2">
      <c r="A22" s="126"/>
      <c r="B22" s="52"/>
      <c r="C22" s="67"/>
      <c r="D22" s="78"/>
      <c r="E22" s="67"/>
      <c r="F22" s="78"/>
      <c r="G22" s="67"/>
      <c r="H22" s="78"/>
      <c r="I22" s="67"/>
      <c r="J22" s="78"/>
      <c r="K22" s="67"/>
      <c r="L22" s="78"/>
      <c r="M22" s="67"/>
      <c r="N22" s="90"/>
      <c r="O22" s="90"/>
      <c r="P22" s="90"/>
    </row>
    <row r="23" spans="1:16" x14ac:dyDescent="0.2">
      <c r="A23" s="122" t="s">
        <v>28</v>
      </c>
      <c r="B23" s="63"/>
      <c r="C23" s="19"/>
      <c r="D23" s="63"/>
      <c r="E23" s="19"/>
      <c r="F23" s="63"/>
      <c r="G23" s="19"/>
      <c r="H23" s="63"/>
      <c r="I23" s="19"/>
      <c r="J23" s="63"/>
      <c r="K23" s="19"/>
      <c r="L23" s="63"/>
      <c r="M23" s="19"/>
      <c r="N23" s="19"/>
      <c r="O23" s="19"/>
      <c r="P23" s="19"/>
    </row>
    <row r="24" spans="1:16" x14ac:dyDescent="0.2">
      <c r="A24" s="126" t="s">
        <v>39</v>
      </c>
      <c r="B24" s="52">
        <f>[1]CUADRO1!B16</f>
        <v>740753.370295514</v>
      </c>
      <c r="C24" s="67">
        <f t="shared" ref="C24:M30" si="13">IF(ISNUMBER(B24/B$7*100),B24/B$7*100,0)</f>
        <v>10.900624394980595</v>
      </c>
      <c r="D24" s="52">
        <f>[1]CUADRO1!D16</f>
        <v>367381.0078541112</v>
      </c>
      <c r="E24" s="67">
        <f t="shared" si="13"/>
        <v>11.898679353143189</v>
      </c>
      <c r="F24" s="52">
        <f>[1]CUADRO1!F16</f>
        <v>373372.36244140175</v>
      </c>
      <c r="G24" s="67">
        <f t="shared" si="13"/>
        <v>10.069549311690958</v>
      </c>
      <c r="H24" s="52">
        <f>[1]CUADRO1!H16</f>
        <v>291224.25722231681</v>
      </c>
      <c r="I24" s="67">
        <f t="shared" si="13"/>
        <v>7.3054686086656186</v>
      </c>
      <c r="J24" s="52">
        <f>[1]CUADRO1!J16</f>
        <v>197719.39248931973</v>
      </c>
      <c r="K24" s="67">
        <f t="shared" si="13"/>
        <v>8.4763116848481737</v>
      </c>
      <c r="L24" s="52">
        <f>[1]CUADRO1!L16</f>
        <v>93504.86473299755</v>
      </c>
      <c r="M24" s="67">
        <f t="shared" si="13"/>
        <v>5.654022612794618</v>
      </c>
      <c r="N24" s="79">
        <f t="shared" ref="N24:N30" si="14">IF(ISNUMBER(H24/B24*100),H24/B24*100,0)</f>
        <v>39.314604414980472</v>
      </c>
      <c r="O24" s="79">
        <f t="shared" ref="O24:O30" si="15">IF(ISNUMBER(J24/D24*100),J24/D24*100,0)</f>
        <v>53.818621067051744</v>
      </c>
      <c r="P24" s="79">
        <f t="shared" ref="P24:P30" si="16">IF(ISNUMBER(L24/F24*100),L24/F24*100,0)</f>
        <v>25.043327824692035</v>
      </c>
    </row>
    <row r="25" spans="1:16" x14ac:dyDescent="0.2">
      <c r="A25" s="126" t="s">
        <v>40</v>
      </c>
      <c r="B25" s="52">
        <f>[1]CUADRO1!B17</f>
        <v>1090526.1301164143</v>
      </c>
      <c r="C25" s="67">
        <f t="shared" si="13"/>
        <v>16.047737633064614</v>
      </c>
      <c r="D25" s="52">
        <f>[1]CUADRO1!D17</f>
        <v>503355.55470859027</v>
      </c>
      <c r="E25" s="67">
        <f t="shared" si="13"/>
        <v>16.302601980120343</v>
      </c>
      <c r="F25" s="52">
        <f>[1]CUADRO1!F17</f>
        <v>587170.57540782774</v>
      </c>
      <c r="G25" s="67">
        <f t="shared" si="13"/>
        <v>15.835513439672463</v>
      </c>
      <c r="H25" s="52">
        <f>[1]CUADRO1!H17</f>
        <v>703103.10888675356</v>
      </c>
      <c r="I25" s="67">
        <f t="shared" si="13"/>
        <v>17.637602511614432</v>
      </c>
      <c r="J25" s="52">
        <f>[1]CUADRO1!J17</f>
        <v>408524.95046319824</v>
      </c>
      <c r="K25" s="67">
        <f t="shared" si="13"/>
        <v>17.513632666812281</v>
      </c>
      <c r="L25" s="52">
        <f>[1]CUADRO1!L17</f>
        <v>294578.1584235531</v>
      </c>
      <c r="M25" s="67">
        <f t="shared" si="13"/>
        <v>17.812458995776687</v>
      </c>
      <c r="N25" s="79">
        <f t="shared" si="14"/>
        <v>64.47375165707372</v>
      </c>
      <c r="O25" s="79">
        <f t="shared" si="15"/>
        <v>81.16031434275267</v>
      </c>
      <c r="P25" s="79">
        <f t="shared" si="16"/>
        <v>50.169094086322296</v>
      </c>
    </row>
    <row r="26" spans="1:16" x14ac:dyDescent="0.2">
      <c r="A26" s="126" t="s">
        <v>41</v>
      </c>
      <c r="B26" s="52">
        <f>[1]CUADRO1!B18</f>
        <v>758128.91514415434</v>
      </c>
      <c r="C26" s="67">
        <f t="shared" si="13"/>
        <v>11.156315824339339</v>
      </c>
      <c r="D26" s="52">
        <f>[1]CUADRO1!D18</f>
        <v>355921.756318648</v>
      </c>
      <c r="E26" s="67">
        <f t="shared" si="13"/>
        <v>11.527538883895973</v>
      </c>
      <c r="F26" s="52">
        <f>[1]CUADRO1!F18</f>
        <v>402207.15882550779</v>
      </c>
      <c r="G26" s="67">
        <f t="shared" si="13"/>
        <v>10.847200346662495</v>
      </c>
      <c r="H26" s="52">
        <f>[1]CUADRO1!H18</f>
        <v>525371.8407012492</v>
      </c>
      <c r="I26" s="67">
        <f t="shared" si="13"/>
        <v>13.179147666912595</v>
      </c>
      <c r="J26" s="52">
        <f>[1]CUADRO1!J18</f>
        <v>314129.93552177539</v>
      </c>
      <c r="K26" s="67">
        <f t="shared" si="13"/>
        <v>13.46687954833595</v>
      </c>
      <c r="L26" s="52">
        <f>[1]CUADRO1!L18</f>
        <v>211241.90517947389</v>
      </c>
      <c r="M26" s="67">
        <f t="shared" si="13"/>
        <v>12.773308769175451</v>
      </c>
      <c r="N26" s="79">
        <f t="shared" si="14"/>
        <v>69.298483438183126</v>
      </c>
      <c r="O26" s="79">
        <f t="shared" si="15"/>
        <v>88.258143804095695</v>
      </c>
      <c r="P26" s="79">
        <f t="shared" si="16"/>
        <v>52.520672629578527</v>
      </c>
    </row>
    <row r="27" spans="1:16" x14ac:dyDescent="0.2">
      <c r="A27" s="126" t="s">
        <v>46</v>
      </c>
      <c r="B27" s="52">
        <f>[1]CUADRO1!B19</f>
        <v>747916.86616955302</v>
      </c>
      <c r="C27" s="67">
        <f t="shared" si="13"/>
        <v>11.00603947779924</v>
      </c>
      <c r="D27" s="52">
        <f>[1]CUADRO1!D19</f>
        <v>335682.16806259583</v>
      </c>
      <c r="E27" s="67">
        <f t="shared" si="13"/>
        <v>10.872022224760343</v>
      </c>
      <c r="F27" s="52">
        <f>[1]CUADRO1!F19</f>
        <v>412234.69810695684</v>
      </c>
      <c r="G27" s="67">
        <f t="shared" si="13"/>
        <v>11.11763493536432</v>
      </c>
      <c r="H27" s="52">
        <f>[1]CUADRO1!H19</f>
        <v>553474.88396805339</v>
      </c>
      <c r="I27" s="67">
        <f t="shared" si="13"/>
        <v>13.884122940441687</v>
      </c>
      <c r="J27" s="52">
        <f>[1]CUADRO1!J19</f>
        <v>306923.82736447372</v>
      </c>
      <c r="K27" s="67">
        <f t="shared" si="13"/>
        <v>13.15795072751067</v>
      </c>
      <c r="L27" s="52">
        <f>[1]CUADRO1!L19</f>
        <v>246551.05660357876</v>
      </c>
      <c r="M27" s="67">
        <f t="shared" si="13"/>
        <v>14.908371379666843</v>
      </c>
      <c r="N27" s="79">
        <f t="shared" si="14"/>
        <v>74.002193158534865</v>
      </c>
      <c r="O27" s="79">
        <f t="shared" si="15"/>
        <v>91.432866135218887</v>
      </c>
      <c r="P27" s="79">
        <f t="shared" si="16"/>
        <v>59.808419265961341</v>
      </c>
    </row>
    <row r="28" spans="1:16" x14ac:dyDescent="0.2">
      <c r="A28" s="126" t="s">
        <v>47</v>
      </c>
      <c r="B28" s="52">
        <f>[1]CUADRO1!B20</f>
        <v>1010244.5705043564</v>
      </c>
      <c r="C28" s="67">
        <f t="shared" si="13"/>
        <v>14.866346953971018</v>
      </c>
      <c r="D28" s="52">
        <f>[1]CUADRO1!D20</f>
        <v>467411.49069253472</v>
      </c>
      <c r="E28" s="67">
        <f t="shared" si="13"/>
        <v>15.138451185080513</v>
      </c>
      <c r="F28" s="52">
        <f>[1]CUADRO1!F20</f>
        <v>542833.0798118253</v>
      </c>
      <c r="G28" s="67">
        <f t="shared" si="13"/>
        <v>14.639767200337738</v>
      </c>
      <c r="H28" s="52">
        <f>[1]CUADRO1!H20</f>
        <v>712732.19241765747</v>
      </c>
      <c r="I28" s="67">
        <f t="shared" si="13"/>
        <v>17.879151646759233</v>
      </c>
      <c r="J28" s="52">
        <f>[1]CUADRO1!J20</f>
        <v>414036.6795808418</v>
      </c>
      <c r="K28" s="67">
        <f t="shared" si="13"/>
        <v>17.749922761250659</v>
      </c>
      <c r="L28" s="52">
        <f>[1]CUADRO1!L20</f>
        <v>298695.51283681754</v>
      </c>
      <c r="M28" s="67">
        <f t="shared" si="13"/>
        <v>18.061425881338863</v>
      </c>
      <c r="N28" s="79">
        <f t="shared" si="14"/>
        <v>70.55046007936788</v>
      </c>
      <c r="O28" s="79">
        <f t="shared" si="15"/>
        <v>88.580766161180421</v>
      </c>
      <c r="P28" s="79">
        <f t="shared" si="16"/>
        <v>55.025296715587267</v>
      </c>
    </row>
    <row r="29" spans="1:16" x14ac:dyDescent="0.2">
      <c r="A29" s="126" t="s">
        <v>48</v>
      </c>
      <c r="B29" s="52">
        <f>[1]CUADRO1!B21</f>
        <v>1259631.3607672218</v>
      </c>
      <c r="C29" s="67">
        <f t="shared" si="13"/>
        <v>18.536221218114832</v>
      </c>
      <c r="D29" s="52">
        <f>[1]CUADRO1!D21</f>
        <v>533155.01622443798</v>
      </c>
      <c r="E29" s="67">
        <f t="shared" si="13"/>
        <v>17.267742338203863</v>
      </c>
      <c r="F29" s="52">
        <f>[1]CUADRO1!F21</f>
        <v>726476.34454279009</v>
      </c>
      <c r="G29" s="67">
        <f t="shared" si="13"/>
        <v>19.592476870321914</v>
      </c>
      <c r="H29" s="52">
        <f>[1]CUADRO1!H21</f>
        <v>813631.22776378645</v>
      </c>
      <c r="I29" s="67">
        <f t="shared" si="13"/>
        <v>20.410241406919852</v>
      </c>
      <c r="J29" s="52">
        <f>[1]CUADRO1!J21</f>
        <v>447405.01463448867</v>
      </c>
      <c r="K29" s="67">
        <f t="shared" si="13"/>
        <v>19.180437010551895</v>
      </c>
      <c r="L29" s="52">
        <f>[1]CUADRO1!L21</f>
        <v>366226.21312929911</v>
      </c>
      <c r="M29" s="67">
        <f t="shared" si="13"/>
        <v>22.144850926675609</v>
      </c>
      <c r="N29" s="79">
        <f t="shared" si="14"/>
        <v>64.592804935264269</v>
      </c>
      <c r="O29" s="79">
        <f t="shared" si="15"/>
        <v>83.916497269932506</v>
      </c>
      <c r="P29" s="79">
        <f t="shared" si="16"/>
        <v>50.411306008839773</v>
      </c>
    </row>
    <row r="30" spans="1:16" x14ac:dyDescent="0.2">
      <c r="A30" s="126" t="s">
        <v>78</v>
      </c>
      <c r="B30" s="52">
        <f>[1]CUADRO1!B22</f>
        <v>1188311.9929858844</v>
      </c>
      <c r="C30" s="67">
        <f t="shared" si="13"/>
        <v>17.486714497731374</v>
      </c>
      <c r="D30" s="52">
        <f>[1]CUADRO1!D22</f>
        <v>524671.02173677599</v>
      </c>
      <c r="E30" s="67">
        <f t="shared" si="13"/>
        <v>16.992964034795726</v>
      </c>
      <c r="F30" s="52">
        <f>[1]CUADRO1!F22</f>
        <v>663640.97124911426</v>
      </c>
      <c r="G30" s="67">
        <f t="shared" si="13"/>
        <v>17.897857895950239</v>
      </c>
      <c r="H30" s="52">
        <f>[1]CUADRO1!H22</f>
        <v>386849.57551499264</v>
      </c>
      <c r="I30" s="67">
        <f t="shared" si="13"/>
        <v>9.704265218686702</v>
      </c>
      <c r="J30" s="52">
        <f>[1]CUADRO1!J22</f>
        <v>243871.36197705482</v>
      </c>
      <c r="K30" s="67">
        <f t="shared" si="13"/>
        <v>10.454865600690177</v>
      </c>
      <c r="L30" s="52">
        <f>[1]CUADRO1!L22</f>
        <v>142978.21353793805</v>
      </c>
      <c r="M30" s="67">
        <f t="shared" si="13"/>
        <v>8.6455614345720448</v>
      </c>
      <c r="N30" s="79">
        <f t="shared" si="14"/>
        <v>32.554546095504058</v>
      </c>
      <c r="O30" s="79">
        <f t="shared" si="15"/>
        <v>46.48081404796995</v>
      </c>
      <c r="P30" s="79">
        <f t="shared" si="16"/>
        <v>21.544512730855431</v>
      </c>
    </row>
    <row r="31" spans="1:16" x14ac:dyDescent="0.2">
      <c r="A31" s="118"/>
      <c r="B31" s="119"/>
      <c r="C31" s="120"/>
      <c r="D31" s="119"/>
      <c r="E31" s="120"/>
      <c r="F31" s="119"/>
      <c r="G31" s="120"/>
      <c r="H31" s="119"/>
      <c r="I31" s="120"/>
      <c r="J31" s="119"/>
      <c r="K31" s="120"/>
      <c r="L31" s="119"/>
      <c r="M31" s="120"/>
      <c r="N31" s="119"/>
      <c r="O31" s="121"/>
      <c r="P31" s="121"/>
    </row>
    <row r="32" spans="1:16" x14ac:dyDescent="0.2">
      <c r="A32" s="2" t="s">
        <v>148</v>
      </c>
      <c r="O32" s="53"/>
      <c r="P32" s="53"/>
    </row>
    <row r="33" spans="1:7" x14ac:dyDescent="0.2">
      <c r="A33" s="2" t="s">
        <v>74</v>
      </c>
    </row>
    <row r="34" spans="1:7" x14ac:dyDescent="0.2">
      <c r="A34" s="2" t="s">
        <v>75</v>
      </c>
    </row>
    <row r="35" spans="1:7" x14ac:dyDescent="0.2">
      <c r="A35" s="2" t="s">
        <v>144</v>
      </c>
    </row>
    <row r="36" spans="1:7" x14ac:dyDescent="0.2">
      <c r="A36" s="2"/>
      <c r="B36" s="7"/>
    </row>
    <row r="37" spans="1:7" x14ac:dyDescent="0.2">
      <c r="A37" s="2"/>
      <c r="G37" s="68"/>
    </row>
    <row r="38" spans="1:7" x14ac:dyDescent="0.2">
      <c r="A38" s="2"/>
    </row>
  </sheetData>
  <mergeCells count="6">
    <mergeCell ref="A4:A5"/>
    <mergeCell ref="B4:G4"/>
    <mergeCell ref="H4:M4"/>
    <mergeCell ref="N4:P4"/>
    <mergeCell ref="A1:P1"/>
    <mergeCell ref="A2:P2"/>
  </mergeCells>
  <phoneticPr fontId="0" type="noConversion"/>
  <printOptions horizontalCentered="1"/>
  <pageMargins left="1.1705511811023621" right="0.31496062992125984" top="0.55118110236220474" bottom="0.39370078740157483" header="0.19685039370078741" footer="0.19685039370078741"/>
  <pageSetup paperSize="9" scale="95" firstPageNumber="13" orientation="landscape" useFirstPageNumber="1" r:id="rId1"/>
  <headerFooter alignWithMargins="0">
    <oddFooter>&amp;L&amp;Z&amp;F+&amp;F+&amp;A&amp;C&amp;P&amp;R&amp;D+&amp;T</oddFooter>
  </headerFooter>
  <ignoredErrors>
    <ignoredError sqref="C10:P10 C11:C14 E11:E14 G11:G14 I11:I14 K11:K14 M11:P14 C15:P16 C22:P23 C17:C21 E17:E21 G17:G21 I17:I21 K17:K21 M17:P21 C24:C30 E24:E30 G24:G30 I24:I30 K24:K30 M24:P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T56"/>
  <sheetViews>
    <sheetView topLeftCell="A4" zoomScaleNormal="100" workbookViewId="0">
      <selection activeCell="A8" sqref="A8"/>
    </sheetView>
  </sheetViews>
  <sheetFormatPr baseColWidth="10" defaultRowHeight="11.25" x14ac:dyDescent="0.2"/>
  <cols>
    <col min="1" max="1" width="28.6640625" customWidth="1"/>
    <col min="2" max="2" width="11.6640625" customWidth="1"/>
    <col min="3" max="3" width="8" style="15" bestFit="1" customWidth="1"/>
    <col min="4" max="4" width="6.5" bestFit="1" customWidth="1"/>
    <col min="5" max="5" width="11.6640625" customWidth="1"/>
    <col min="6" max="6" width="8" style="15" bestFit="1" customWidth="1"/>
    <col min="7" max="7" width="6.5" bestFit="1" customWidth="1"/>
    <col min="8" max="8" width="11" bestFit="1" customWidth="1"/>
    <col min="9" max="9" width="8" style="15" bestFit="1" customWidth="1"/>
    <col min="10" max="10" width="6.5" bestFit="1" customWidth="1"/>
    <col min="11" max="11" width="11" bestFit="1" customWidth="1"/>
    <col min="12" max="12" width="8.6640625" style="15" bestFit="1" customWidth="1"/>
    <col min="13" max="13" width="6.5" bestFit="1" customWidth="1"/>
    <col min="14" max="14" width="9.6640625" bestFit="1" customWidth="1"/>
    <col min="15" max="15" width="7.33203125" style="15" customWidth="1"/>
    <col min="16" max="16" width="6.1640625" customWidth="1"/>
    <col min="17" max="17" width="7.1640625" bestFit="1" customWidth="1"/>
    <col min="18" max="18" width="6.6640625" bestFit="1" customWidth="1"/>
  </cols>
  <sheetData>
    <row r="1" spans="1:20" x14ac:dyDescent="0.2">
      <c r="A1" s="189" t="s">
        <v>136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</row>
    <row r="2" spans="1:20" x14ac:dyDescent="0.2">
      <c r="A2" s="189" t="s">
        <v>59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20" ht="13.5" customHeight="1" x14ac:dyDescent="0.2">
      <c r="A3" s="191" t="s">
        <v>31</v>
      </c>
      <c r="B3" s="194" t="s">
        <v>22</v>
      </c>
      <c r="C3" s="195"/>
      <c r="D3" s="195"/>
      <c r="E3" s="197" t="s">
        <v>143</v>
      </c>
      <c r="F3" s="195"/>
      <c r="G3" s="195"/>
      <c r="H3" s="198" t="s">
        <v>132</v>
      </c>
      <c r="I3" s="198"/>
      <c r="J3" s="198"/>
      <c r="K3" s="198"/>
      <c r="L3" s="198"/>
      <c r="M3" s="198"/>
      <c r="N3" s="198"/>
      <c r="O3" s="198"/>
      <c r="P3" s="198"/>
      <c r="Q3" s="191" t="s">
        <v>137</v>
      </c>
      <c r="R3" s="199" t="s">
        <v>23</v>
      </c>
    </row>
    <row r="4" spans="1:20" ht="15.75" customHeight="1" x14ac:dyDescent="0.35">
      <c r="A4" s="192"/>
      <c r="B4" s="196"/>
      <c r="C4" s="196"/>
      <c r="D4" s="196"/>
      <c r="E4" s="196"/>
      <c r="F4" s="196"/>
      <c r="G4" s="196"/>
      <c r="H4" s="194" t="s">
        <v>0</v>
      </c>
      <c r="I4" s="194"/>
      <c r="J4" s="194"/>
      <c r="K4" s="194" t="s">
        <v>24</v>
      </c>
      <c r="L4" s="194"/>
      <c r="M4" s="194"/>
      <c r="N4" s="194" t="s">
        <v>25</v>
      </c>
      <c r="O4" s="194"/>
      <c r="P4" s="194"/>
      <c r="Q4" s="192"/>
      <c r="R4" s="200"/>
    </row>
    <row r="5" spans="1:20" x14ac:dyDescent="0.2">
      <c r="A5" s="193"/>
      <c r="B5" s="127" t="s">
        <v>5</v>
      </c>
      <c r="C5" s="128" t="s">
        <v>71</v>
      </c>
      <c r="D5" s="127" t="s">
        <v>26</v>
      </c>
      <c r="E5" s="127" t="s">
        <v>5</v>
      </c>
      <c r="F5" s="128" t="s">
        <v>71</v>
      </c>
      <c r="G5" s="127" t="s">
        <v>26</v>
      </c>
      <c r="H5" s="127" t="s">
        <v>5</v>
      </c>
      <c r="I5" s="128" t="s">
        <v>71</v>
      </c>
      <c r="J5" s="127" t="s">
        <v>26</v>
      </c>
      <c r="K5" s="127" t="s">
        <v>5</v>
      </c>
      <c r="L5" s="128" t="s">
        <v>71</v>
      </c>
      <c r="M5" s="127" t="s">
        <v>26</v>
      </c>
      <c r="N5" s="127" t="s">
        <v>5</v>
      </c>
      <c r="O5" s="128" t="s">
        <v>71</v>
      </c>
      <c r="P5" s="127" t="s">
        <v>26</v>
      </c>
      <c r="Q5" s="193"/>
      <c r="R5" s="201"/>
    </row>
    <row r="6" spans="1:20" x14ac:dyDescent="0.2">
      <c r="A6" s="9"/>
      <c r="B6" s="9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0" ht="12" customHeight="1" x14ac:dyDescent="0.2">
      <c r="A7" s="136" t="s">
        <v>57</v>
      </c>
      <c r="B7" s="70">
        <f>[1]CUADRO2!C5</f>
        <v>9597738.9931610338</v>
      </c>
      <c r="C7" s="69">
        <f>SUM(C10,C14)</f>
        <v>99.999999999980773</v>
      </c>
      <c r="D7" s="69">
        <f>[1]CUADRO2!E5</f>
        <v>6.9883134614235631</v>
      </c>
      <c r="E7" s="70">
        <f>[1]CUADRO2!F5</f>
        <v>6795513.205983635</v>
      </c>
      <c r="F7" s="69">
        <f>SUM(F10,F14)</f>
        <v>99.999999999992653</v>
      </c>
      <c r="G7" s="69">
        <f>[1]CUADRO2!H5</f>
        <v>7.9738715669173841</v>
      </c>
      <c r="H7" s="70">
        <f>[1]CUADRO2!I5</f>
        <v>3986387.0864748126</v>
      </c>
      <c r="I7" s="69">
        <f>SUM(I10,I14)</f>
        <v>99.999999999999403</v>
      </c>
      <c r="J7" s="69">
        <f>[1]CUADRO2!K5</f>
        <v>8.4366192970287628</v>
      </c>
      <c r="K7" s="70">
        <f>[1]CUADRO2!L5</f>
        <v>3629959.0152315157</v>
      </c>
      <c r="L7" s="69">
        <f>SUM(L10,L14)</f>
        <v>99.999999999999687</v>
      </c>
      <c r="M7" s="69">
        <f>[1]CUADRO2!N5</f>
        <v>8.3696322527968867</v>
      </c>
      <c r="N7" s="70">
        <f>[1]CUADRO2!O5</f>
        <v>356428.07124327013</v>
      </c>
      <c r="O7" s="69">
        <f>SUM(O10,O14)</f>
        <v>100.00000000000014</v>
      </c>
      <c r="P7" s="69">
        <f>[1]CUADRO2!Q5</f>
        <v>9.0946042587929039</v>
      </c>
      <c r="Q7" s="69">
        <f>IF(ISNUMBER(N7/H7*100),N7/H7*100,0)</f>
        <v>8.9411304901266302</v>
      </c>
      <c r="R7" s="69">
        <f>[1]CUADRO2!T5</f>
        <v>3.027469139980989</v>
      </c>
      <c r="S7" s="18"/>
      <c r="T7" s="7"/>
    </row>
    <row r="8" spans="1:20" ht="12" customHeight="1" x14ac:dyDescent="0.2">
      <c r="A8" s="135"/>
      <c r="B8" s="1"/>
      <c r="C8" s="69"/>
      <c r="D8" s="179"/>
      <c r="E8" s="1"/>
      <c r="F8" s="69"/>
      <c r="G8" s="179"/>
      <c r="H8" s="1"/>
      <c r="I8" s="69"/>
      <c r="J8" s="179"/>
      <c r="K8" s="1"/>
      <c r="L8" s="69"/>
      <c r="M8" s="179"/>
      <c r="N8" s="1"/>
      <c r="O8" s="69"/>
      <c r="P8" s="179"/>
      <c r="Q8" s="69"/>
      <c r="R8" s="69"/>
    </row>
    <row r="9" spans="1:20" x14ac:dyDescent="0.2">
      <c r="A9" s="136" t="s">
        <v>34</v>
      </c>
      <c r="B9" s="81"/>
      <c r="C9" s="69"/>
      <c r="D9" s="165"/>
      <c r="E9" s="81"/>
      <c r="F9" s="69"/>
      <c r="G9" s="165"/>
      <c r="H9" s="81"/>
      <c r="I9" s="69"/>
      <c r="J9" s="165"/>
      <c r="K9" s="81"/>
      <c r="L9" s="69"/>
      <c r="M9" s="165"/>
      <c r="N9" s="81"/>
      <c r="O9" s="69"/>
      <c r="P9" s="165"/>
      <c r="Q9" s="69"/>
      <c r="R9" s="69"/>
      <c r="S9" s="7"/>
    </row>
    <row r="10" spans="1:20" x14ac:dyDescent="0.2">
      <c r="A10" s="133" t="s">
        <v>55</v>
      </c>
      <c r="B10" s="73">
        <f>[1]CUADRO2!C6</f>
        <v>5317644.0022526337</v>
      </c>
      <c r="C10" s="71">
        <f>IF(ISNUMBER(B10/B$7*100),B10/B$7*100,0)</f>
        <v>55.405174135718582</v>
      </c>
      <c r="D10" s="72">
        <f>[1]CUADRO2!E6</f>
        <v>8.0686514155806623</v>
      </c>
      <c r="E10" s="73">
        <f>[1]CUADRO2!F6</f>
        <v>3908421.2850098466</v>
      </c>
      <c r="F10" s="71">
        <f>IF(ISNUMBER(E10/E$7*100),E10/E$7*100,0)</f>
        <v>57.51473312668093</v>
      </c>
      <c r="G10" s="72">
        <f>[1]CUADRO2!H6</f>
        <v>9.1120423228157588</v>
      </c>
      <c r="H10" s="73">
        <f>[1]CUADRO2!I6</f>
        <v>2417821.1432099752</v>
      </c>
      <c r="I10" s="71">
        <f>IF(ISNUMBER(H10/H$7*100),H10/H$7*100,0)</f>
        <v>60.651940987197747</v>
      </c>
      <c r="J10" s="72">
        <f>[1]CUADRO2!K6</f>
        <v>9.5225644189168168</v>
      </c>
      <c r="K10" s="73">
        <f>[1]CUADRO2!L6</f>
        <v>2173249.9373512599</v>
      </c>
      <c r="L10" s="71">
        <f>IF(ISNUMBER(K10/K$7*100),K10/K$7*100,0)</f>
        <v>59.869820244035232</v>
      </c>
      <c r="M10" s="72">
        <f>[1]CUADRO2!N6</f>
        <v>9.4661675658134374</v>
      </c>
      <c r="N10" s="73">
        <f>[1]CUADRO2!O6</f>
        <v>244571.20585870271</v>
      </c>
      <c r="O10" s="71">
        <f>IF(ISNUMBER(N10/N$7*100),N10/N$7*100,0)</f>
        <v>68.617268276767518</v>
      </c>
      <c r="P10" s="72">
        <f>[1]CUADRO2!Q6</f>
        <v>10.009248207699903</v>
      </c>
      <c r="Q10" s="72">
        <f t="shared" ref="Q10:Q14" si="0">IF(ISNUMBER(N10/H10*100),N10/H10*100,0)</f>
        <v>10.115355577294784</v>
      </c>
      <c r="R10" s="72">
        <f>[1]CUADRO2!T6</f>
        <v>3.090074770605105</v>
      </c>
      <c r="S10" s="7"/>
    </row>
    <row r="11" spans="1:20" x14ac:dyDescent="0.2">
      <c r="A11" s="134" t="s">
        <v>50</v>
      </c>
      <c r="B11" s="73">
        <f>[1]CUADRO2!C8</f>
        <v>1111626.9704770106</v>
      </c>
      <c r="C11" s="71">
        <f>IF(ISNUMBER(B11/B$7*100),B11/B$7*100,0)</f>
        <v>11.582175461002969</v>
      </c>
      <c r="D11" s="72">
        <f>[1]CUADRO2!E8</f>
        <v>9.2174697915204415</v>
      </c>
      <c r="E11" s="73">
        <f>[1]CUADRO2!F8</f>
        <v>856879.16918109532</v>
      </c>
      <c r="F11" s="71">
        <f>IF(ISNUMBER(E11/E$7*100),E11/E$7*100,0)</f>
        <v>12.60948427598654</v>
      </c>
      <c r="G11" s="72">
        <f>[1]CUADRO2!H8</f>
        <v>10.296211766144319</v>
      </c>
      <c r="H11" s="73">
        <f>[1]CUADRO2!I8</f>
        <v>549454.85955158132</v>
      </c>
      <c r="I11" s="71">
        <f>IF(ISNUMBER(H11/H$7*100),H11/H$7*100,0)</f>
        <v>13.783279135530909</v>
      </c>
      <c r="J11" s="72">
        <f>[1]CUADRO2!K8</f>
        <v>10.700434168508314</v>
      </c>
      <c r="K11" s="73">
        <f>[1]CUADRO2!L8</f>
        <v>470655.59210949356</v>
      </c>
      <c r="L11" s="71">
        <f>IF(ISNUMBER(K11/K$7*100),K11/K$7*100,0)</f>
        <v>12.965865182901398</v>
      </c>
      <c r="M11" s="72">
        <f>[1]CUADRO2!N8</f>
        <v>10.567975349827183</v>
      </c>
      <c r="N11" s="73">
        <f>[1]CUADRO2!O8</f>
        <v>78799.267442087585</v>
      </c>
      <c r="O11" s="71">
        <f>IF(ISNUMBER(N11/N$7*100),N11/N$7*100,0)</f>
        <v>22.108041930374593</v>
      </c>
      <c r="P11" s="72">
        <f>[1]CUADRO2!Q8</f>
        <v>11.465471752831085</v>
      </c>
      <c r="Q11" s="72">
        <f t="shared" si="0"/>
        <v>14.341354175372459</v>
      </c>
      <c r="R11" s="72">
        <f>[1]CUADRO2!T7</f>
        <v>2.890835662591813</v>
      </c>
      <c r="S11" s="7"/>
    </row>
    <row r="12" spans="1:20" x14ac:dyDescent="0.2">
      <c r="A12" s="134" t="s">
        <v>51</v>
      </c>
      <c r="B12" s="73">
        <f>[1]CUADRO2!C9</f>
        <v>650768.80746776646</v>
      </c>
      <c r="C12" s="71">
        <f>IF(ISNUMBER(B12/B$7*100),B12/B$7*100,0)</f>
        <v>6.7804386838554205</v>
      </c>
      <c r="D12" s="72">
        <f>[1]CUADRO2!E9</f>
        <v>8.4473802395209834</v>
      </c>
      <c r="E12" s="73">
        <f>[1]CUADRO2!F9</f>
        <v>492538.34277406428</v>
      </c>
      <c r="F12" s="71">
        <f>IF(ISNUMBER(E12/E$7*100),E12/E$7*100,0)</f>
        <v>7.2479933132992933</v>
      </c>
      <c r="G12" s="72">
        <f>[1]CUADRO2!H9</f>
        <v>9.4027012376908718</v>
      </c>
      <c r="H12" s="73">
        <f>[1]CUADRO2!I9</f>
        <v>310054.33242071967</v>
      </c>
      <c r="I12" s="71">
        <f>IF(ISNUMBER(H12/H$7*100),H12/H$7*100,0)</f>
        <v>7.7778280356337062</v>
      </c>
      <c r="J12" s="72">
        <f>[1]CUADRO2!K9</f>
        <v>9.8852771118319076</v>
      </c>
      <c r="K12" s="73">
        <f>[1]CUADRO2!L9</f>
        <v>278894.97444633098</v>
      </c>
      <c r="L12" s="71">
        <f>IF(ISNUMBER(K12/K$7*100),K12/K$7*100,0)</f>
        <v>7.683143894354501</v>
      </c>
      <c r="M12" s="72">
        <f>[1]CUADRO2!N9</f>
        <v>9.8879188296366287</v>
      </c>
      <c r="N12" s="73">
        <f>[1]CUADRO2!O9</f>
        <v>31159.357974389124</v>
      </c>
      <c r="O12" s="71">
        <f>IF(ISNUMBER(N12/N$7*100),N12/N$7*100,0)</f>
        <v>8.742116709747636</v>
      </c>
      <c r="P12" s="72">
        <f>[1]CUADRO2!Q9</f>
        <v>9.8623978201634834</v>
      </c>
      <c r="Q12" s="72">
        <f t="shared" si="0"/>
        <v>10.049644438481282</v>
      </c>
      <c r="R12" s="72">
        <f>[1]CUADRO2!T8</f>
        <v>3.305042410755834</v>
      </c>
      <c r="S12" s="7"/>
    </row>
    <row r="13" spans="1:20" x14ac:dyDescent="0.2">
      <c r="A13" s="134" t="s">
        <v>77</v>
      </c>
      <c r="B13" s="73">
        <f>[1]CUADRO2!C10</f>
        <v>3555248.2243077056</v>
      </c>
      <c r="C13" s="71">
        <f>IF(ISNUMBER(B13/B$7*100),B13/B$7*100,0)</f>
        <v>37.042559990858614</v>
      </c>
      <c r="D13" s="72">
        <f>[1]CUADRO2!E10</f>
        <v>7.6158024204333703</v>
      </c>
      <c r="E13" s="73">
        <f>[1]CUADRO2!F10</f>
        <v>2559003.7730545811</v>
      </c>
      <c r="F13" s="71">
        <f>IF(ISNUMBER(E13/E$7*100),E13/E$7*100,0)</f>
        <v>37.657255537393532</v>
      </c>
      <c r="G13" s="72">
        <f>[1]CUADRO2!H10</f>
        <v>8.6427334446660087</v>
      </c>
      <c r="H13" s="73">
        <f>[1]CUADRO2!I10</f>
        <v>1558311.9512376899</v>
      </c>
      <c r="I13" s="71">
        <f>IF(ISNUMBER(H13/H$7*100),H13/H$7*100,0)</f>
        <v>39.09083381603353</v>
      </c>
      <c r="J13" s="72">
        <f>[1]CUADRO2!K10</f>
        <v>9.0260353740017312</v>
      </c>
      <c r="K13" s="73">
        <f>[1]CUADRO2!L10</f>
        <v>1423699.3707954697</v>
      </c>
      <c r="L13" s="71">
        <f>IF(ISNUMBER(K13/K$7*100),K13/K$7*100,0)</f>
        <v>39.22081116678028</v>
      </c>
      <c r="M13" s="72">
        <f>[1]CUADRO2!N10</f>
        <v>9.0124421214849981</v>
      </c>
      <c r="N13" s="73">
        <f>[1]CUADRO2!O10</f>
        <v>134612.58044222667</v>
      </c>
      <c r="O13" s="71">
        <f>IF(ISNUMBER(N13/N$7*100),N13/N$7*100,0)</f>
        <v>37.767109636645472</v>
      </c>
      <c r="P13" s="72">
        <f>[1]CUADRO2!Q10</f>
        <v>9.1666089029265425</v>
      </c>
      <c r="Q13" s="72">
        <f t="shared" si="0"/>
        <v>8.6383589842400017</v>
      </c>
      <c r="R13" s="72">
        <f>[1]CUADRO2!T9</f>
        <v>3.790609187924161</v>
      </c>
      <c r="S13" s="7"/>
    </row>
    <row r="14" spans="1:20" x14ac:dyDescent="0.2">
      <c r="A14" s="133" t="s">
        <v>52</v>
      </c>
      <c r="B14" s="73">
        <f>[1]CUADRO2!C11</f>
        <v>4280094.9909065543</v>
      </c>
      <c r="C14" s="71">
        <f>IF(ISNUMBER(B14/B$7*100),B14/B$7*100,0)</f>
        <v>44.594825864262191</v>
      </c>
      <c r="D14" s="72">
        <f>[1]CUADRO2!E11</f>
        <v>5.524972332899126</v>
      </c>
      <c r="E14" s="73">
        <f>[1]CUADRO2!F11</f>
        <v>2887091.9209732888</v>
      </c>
      <c r="F14" s="71">
        <f>IF(ISNUMBER(E14/E$7*100),E14/E$7*100,0)</f>
        <v>42.485266873311723</v>
      </c>
      <c r="G14" s="72">
        <f>[1]CUADRO2!H11</f>
        <v>6.2929655990876672</v>
      </c>
      <c r="H14" s="73">
        <f>[1]CUADRO2!I11</f>
        <v>1568565.9432648136</v>
      </c>
      <c r="I14" s="71">
        <f>IF(ISNUMBER(H14/H$7*100),H14/H$7*100,0)</f>
        <v>39.348059012801649</v>
      </c>
      <c r="J14" s="72">
        <f>[1]CUADRO2!K11</f>
        <v>6.6315112504994476</v>
      </c>
      <c r="K14" s="73">
        <f>[1]CUADRO2!L11</f>
        <v>1456709.0778802445</v>
      </c>
      <c r="L14" s="71">
        <f>IF(ISNUMBER(K14/K$7*100),K14/K$7*100,0)</f>
        <v>40.130179755964456</v>
      </c>
      <c r="M14" s="72">
        <f>[1]CUADRO2!N11</f>
        <v>6.6068640441982778</v>
      </c>
      <c r="N14" s="73">
        <f>[1]CUADRO2!O11</f>
        <v>111856.86538456791</v>
      </c>
      <c r="O14" s="71">
        <f>IF(ISNUMBER(N14/N$7*100),N14/N$7*100,0)</f>
        <v>31.38273172323262</v>
      </c>
      <c r="P14" s="72">
        <f>[1]CUADRO2!Q11</f>
        <v>6.9427839665804658</v>
      </c>
      <c r="Q14" s="72">
        <f t="shared" si="0"/>
        <v>7.1311547891795346</v>
      </c>
      <c r="R14" s="72">
        <f>[1]CUADRO2!T10</f>
        <v>2.8021644831760502</v>
      </c>
      <c r="S14" s="7"/>
    </row>
    <row r="15" spans="1:20" x14ac:dyDescent="0.2">
      <c r="B15" s="83"/>
      <c r="C15" s="71"/>
      <c r="D15" s="71"/>
      <c r="E15" s="83"/>
      <c r="F15" s="71"/>
      <c r="G15" s="71"/>
      <c r="H15" s="83"/>
      <c r="I15" s="71"/>
      <c r="J15" s="71"/>
      <c r="K15" s="83"/>
      <c r="L15" s="71"/>
      <c r="M15" s="71"/>
      <c r="N15" s="83"/>
      <c r="O15" s="71"/>
      <c r="P15" s="71"/>
      <c r="Q15" s="71"/>
      <c r="R15" s="71"/>
      <c r="S15" s="7"/>
    </row>
    <row r="16" spans="1:20" x14ac:dyDescent="0.2">
      <c r="A16" s="136" t="s">
        <v>91</v>
      </c>
      <c r="B16" s="81"/>
      <c r="C16" s="69"/>
      <c r="D16" s="69"/>
      <c r="E16" s="81"/>
      <c r="F16" s="69"/>
      <c r="G16" s="69"/>
      <c r="H16" s="81"/>
      <c r="I16" s="69"/>
      <c r="J16" s="69"/>
      <c r="K16" s="81"/>
      <c r="L16" s="69"/>
      <c r="M16" s="69"/>
      <c r="N16" s="81"/>
      <c r="O16" s="69"/>
      <c r="P16" s="69"/>
      <c r="Q16" s="69"/>
      <c r="R16" s="71"/>
      <c r="S16" s="7"/>
    </row>
    <row r="17" spans="1:18" x14ac:dyDescent="0.2">
      <c r="A17" s="133" t="s">
        <v>35</v>
      </c>
      <c r="B17" s="73">
        <f>[1]CUADRO2!C12</f>
        <v>1233301.9789369907</v>
      </c>
      <c r="C17" s="71">
        <f>IF(ISNUMBER(B17/B$7*100),B17/B$7*100,0)</f>
        <v>12.849922047430052</v>
      </c>
      <c r="D17" s="72">
        <f>[1]CUADRO2!E12</f>
        <v>0</v>
      </c>
      <c r="E17" s="73">
        <f>[1]CUADRO2!F12</f>
        <v>628731.5932255782</v>
      </c>
      <c r="F17" s="71">
        <f>IF(ISNUMBER(E17/E$7*100),E17/E$7*100,0)</f>
        <v>9.2521576247098274</v>
      </c>
      <c r="G17" s="72">
        <f>[1]CUADRO2!H12</f>
        <v>0</v>
      </c>
      <c r="H17" s="73">
        <f>[1]CUADRO2!I12</f>
        <v>243608.24926420502</v>
      </c>
      <c r="I17" s="71">
        <f>IF(ISNUMBER(H17/H$7*100),H17/H$7*100,0)</f>
        <v>6.111003371717957</v>
      </c>
      <c r="J17" s="72">
        <f>[1]CUADRO2!K12</f>
        <v>0</v>
      </c>
      <c r="K17" s="73">
        <f>[1]CUADRO2!L12</f>
        <v>229106.98314077992</v>
      </c>
      <c r="L17" s="71">
        <f>IF(ISNUMBER(K17/K$7*100),K17/K$7*100,0)</f>
        <v>6.311558399955314</v>
      </c>
      <c r="M17" s="72">
        <f>[1]CUADRO2!N12</f>
        <v>0</v>
      </c>
      <c r="N17" s="73">
        <f>[1]CUADRO2!O12</f>
        <v>14501.266123425206</v>
      </c>
      <c r="O17" s="71">
        <f>IF(ISNUMBER(N17/N$7*100),N17/N$7*100,0)</f>
        <v>4.0684972069800214</v>
      </c>
      <c r="P17" s="72">
        <f>[1]CUADRO2!Q12</f>
        <v>0</v>
      </c>
      <c r="Q17" s="72">
        <f t="shared" ref="Q17:Q21" si="1">IF(ISNUMBER(N17/H17*100),N17/H17*100,0)</f>
        <v>5.9526991254298114</v>
      </c>
      <c r="R17" s="72">
        <f>[1]CUADRO2!T12</f>
        <v>2.6977706639772632</v>
      </c>
    </row>
    <row r="18" spans="1:18" x14ac:dyDescent="0.2">
      <c r="A18" s="133" t="s">
        <v>36</v>
      </c>
      <c r="B18" s="73">
        <f>[1]CUADRO2!C13</f>
        <v>4889513.7198146405</v>
      </c>
      <c r="C18" s="71">
        <f>IF(ISNUMBER(B18/B$7*100),B18/B$7*100,0)</f>
        <v>50.944433093030696</v>
      </c>
      <c r="D18" s="72">
        <f>[1]CUADRO2!E13</f>
        <v>4.3455157036656891</v>
      </c>
      <c r="E18" s="73">
        <f>[1]CUADRO2!F13</f>
        <v>3335087.2995947045</v>
      </c>
      <c r="F18" s="71">
        <f>IF(ISNUMBER(E18/E$7*100),E18/E$7*100,0)</f>
        <v>49.077784098161544</v>
      </c>
      <c r="G18" s="72">
        <f>[1]CUADRO2!H13</f>
        <v>4.9027161070359684</v>
      </c>
      <c r="H18" s="73">
        <f>[1]CUADRO2!I13</f>
        <v>1883804.6456298688</v>
      </c>
      <c r="I18" s="71">
        <f>IF(ISNUMBER(H18/H$7*100),H18/H$7*100,0)</f>
        <v>47.255938893172797</v>
      </c>
      <c r="J18" s="72">
        <f>[1]CUADRO2!K13</f>
        <v>5.050368325381231</v>
      </c>
      <c r="K18" s="73">
        <f>[1]CUADRO2!L13</f>
        <v>1743654.1921716954</v>
      </c>
      <c r="L18" s="71">
        <f>IF(ISNUMBER(K18/K$7*100),K18/K$7*100,0)</f>
        <v>48.035093092104418</v>
      </c>
      <c r="M18" s="72">
        <f>[1]CUADRO2!N13</f>
        <v>5.0374800382186971</v>
      </c>
      <c r="N18" s="73">
        <f>[1]CUADRO2!O13</f>
        <v>140150.4534581776</v>
      </c>
      <c r="O18" s="71">
        <f>IF(ISNUMBER(N18/N$7*100),N18/N$7*100,0)</f>
        <v>39.32082368521467</v>
      </c>
      <c r="P18" s="72">
        <f>[1]CUADRO2!Q13</f>
        <v>5.2107154051539109</v>
      </c>
      <c r="Q18" s="72">
        <f t="shared" si="1"/>
        <v>7.4397551669332946</v>
      </c>
      <c r="R18" s="72">
        <f>[1]CUADRO2!T13</f>
        <v>2.5893498520111158</v>
      </c>
    </row>
    <row r="19" spans="1:18" x14ac:dyDescent="0.2">
      <c r="A19" s="133" t="s">
        <v>37</v>
      </c>
      <c r="B19" s="73">
        <f>[1]CUADRO2!C14</f>
        <v>2173359.7205364429</v>
      </c>
      <c r="C19" s="71">
        <f>IF(ISNUMBER(B19/B$7*100),B19/B$7*100,0)</f>
        <v>22.644497022528874</v>
      </c>
      <c r="D19" s="72">
        <f>[1]CUADRO2!E14</f>
        <v>10.275054624573791</v>
      </c>
      <c r="E19" s="73">
        <f>[1]CUADRO2!F14</f>
        <v>2033029.770993134</v>
      </c>
      <c r="F19" s="71">
        <f>IF(ISNUMBER(E19/E$7*100),E19/E$7*100,0)</f>
        <v>29.917236702637791</v>
      </c>
      <c r="G19" s="72">
        <f>[1]CUADRO2!H14</f>
        <v>10.506059614317991</v>
      </c>
      <c r="H19" s="73">
        <f>[1]CUADRO2!I14</f>
        <v>1305228.9507883133</v>
      </c>
      <c r="I19" s="71">
        <f>IF(ISNUMBER(H19/H$7*100),H19/H$7*100,0)</f>
        <v>32.742152793358947</v>
      </c>
      <c r="J19" s="72">
        <f>[1]CUADRO2!K14</f>
        <v>10.686025250411989</v>
      </c>
      <c r="K19" s="73">
        <f>[1]CUADRO2!L14</f>
        <v>1160482.9641456555</v>
      </c>
      <c r="L19" s="71">
        <f>IF(ISNUMBER(K19/K$7*100),K19/K$7*100,0)</f>
        <v>31.969588617287485</v>
      </c>
      <c r="M19" s="72">
        <f>[1]CUADRO2!N14</f>
        <v>10.696679482409024</v>
      </c>
      <c r="N19" s="73">
        <f>[1]CUADRO2!O14</f>
        <v>144745.98664266232</v>
      </c>
      <c r="O19" s="71">
        <f>IF(ISNUMBER(N19/N$7*100),N19/N$7*100,0)</f>
        <v>40.610153442114814</v>
      </c>
      <c r="P19" s="72">
        <f>[1]CUADRO2!Q14</f>
        <v>10.600606269095655</v>
      </c>
      <c r="Q19" s="72">
        <f t="shared" si="1"/>
        <v>11.089700895405418</v>
      </c>
      <c r="R19" s="72">
        <f>[1]CUADRO2!T14</f>
        <v>3.3119463991349232</v>
      </c>
    </row>
    <row r="20" spans="1:18" x14ac:dyDescent="0.2">
      <c r="A20" s="133" t="s">
        <v>38</v>
      </c>
      <c r="B20" s="73">
        <f>[1]CUADRO2!C15</f>
        <v>695263.1500031472</v>
      </c>
      <c r="C20" s="71">
        <f>IF(ISNUMBER(B20/B$7*100),B20/B$7*100,0)</f>
        <v>7.2440306044847027</v>
      </c>
      <c r="D20" s="72">
        <f>[1]CUADRO2!E15</f>
        <v>15.301396236087626</v>
      </c>
      <c r="E20" s="73">
        <f>[1]CUADRO2!F15</f>
        <v>695263.1500031472</v>
      </c>
      <c r="F20" s="71">
        <f>IF(ISNUMBER(E20/E$7*100),E20/E$7*100,0)</f>
        <v>10.231208871626487</v>
      </c>
      <c r="G20" s="72">
        <f>[1]CUADRO2!H15</f>
        <v>15.301396236087626</v>
      </c>
      <c r="H20" s="73">
        <f>[1]CUADRO2!I15</f>
        <v>490942.39930920827</v>
      </c>
      <c r="I20" s="71">
        <f>IF(ISNUMBER(H20/H$7*100),H20/H$7*100,0)</f>
        <v>12.315472347753156</v>
      </c>
      <c r="J20" s="72">
        <f>[1]CUADRO2!K15</f>
        <v>15.449754736281008</v>
      </c>
      <c r="K20" s="73">
        <f>[1]CUADRO2!L15</f>
        <v>435810.93107822153</v>
      </c>
      <c r="L20" s="71">
        <f>IF(ISNUMBER(K20/K$7*100),K20/K$7*100,0)</f>
        <v>12.005946327480116</v>
      </c>
      <c r="M20" s="72">
        <f>[1]CUADRO2!N15</f>
        <v>15.504888138836494</v>
      </c>
      <c r="N20" s="73">
        <f>[1]CUADRO2!O15</f>
        <v>55131.4682309868</v>
      </c>
      <c r="O20" s="71">
        <f>IF(ISNUMBER(N20/N$7*100),N20/N$7*100,0)</f>
        <v>15.467768304185656</v>
      </c>
      <c r="P20" s="72">
        <f>[1]CUADRO2!Q15</f>
        <v>15.013928514484324</v>
      </c>
      <c r="Q20" s="72">
        <f t="shared" si="1"/>
        <v>11.229722327621488</v>
      </c>
      <c r="R20" s="72">
        <f>[1]CUADRO2!T15</f>
        <v>3.5021432523654346</v>
      </c>
    </row>
    <row r="21" spans="1:18" x14ac:dyDescent="0.2">
      <c r="A21" s="133" t="s">
        <v>45</v>
      </c>
      <c r="B21" s="73">
        <f>[1]CUADRO2!C16</f>
        <v>104983.19210574553</v>
      </c>
      <c r="C21" s="71">
        <f>IF(ISNUMBER(B21/B$7*100),B21/B$7*100,0)</f>
        <v>1.0938325388985088</v>
      </c>
      <c r="D21" s="72">
        <f>[1]CUADRO2!E16</f>
        <v>0</v>
      </c>
      <c r="E21" s="73">
        <f>[1]CUADRO2!F16</f>
        <v>103401.39216653621</v>
      </c>
      <c r="F21" s="71">
        <f>IF(ISNUMBER(E21/E$7*100),E21/E$7*100,0)</f>
        <v>1.5216127028564739</v>
      </c>
      <c r="G21" s="72">
        <f>[1]CUADRO2!H16</f>
        <v>0</v>
      </c>
      <c r="H21" s="73">
        <f>[1]CUADRO2!I16</f>
        <v>62802.841483195116</v>
      </c>
      <c r="I21" s="71">
        <f>IF(ISNUMBER(H21/H$7*100),H21/H$7*100,0)</f>
        <v>1.5754325939965872</v>
      </c>
      <c r="J21" s="72">
        <f>[1]CUADRO2!K16</f>
        <v>0</v>
      </c>
      <c r="K21" s="73">
        <f>[1]CUADRO2!L16</f>
        <v>60903.944695176149</v>
      </c>
      <c r="L21" s="71">
        <f>IF(ISNUMBER(K21/K$7*100),K21/K$7*100,0)</f>
        <v>1.6778135631730196</v>
      </c>
      <c r="M21" s="72">
        <f>[1]CUADRO2!N16</f>
        <v>0</v>
      </c>
      <c r="N21" s="73">
        <f>[1]CUADRO2!O16</f>
        <v>1898.8967880189623</v>
      </c>
      <c r="O21" s="71">
        <f>IF(ISNUMBER(N21/N$7*100),N21/N$7*100,0)</f>
        <v>0.53275736150504338</v>
      </c>
      <c r="P21" s="72">
        <f>[1]CUADRO2!Q16</f>
        <v>0</v>
      </c>
      <c r="Q21" s="72">
        <f t="shared" si="1"/>
        <v>3.0235841932837895</v>
      </c>
      <c r="R21" s="72">
        <f>[1]CUADRO2!T16</f>
        <v>2.2699671613668229</v>
      </c>
    </row>
    <row r="22" spans="1:18" x14ac:dyDescent="0.2">
      <c r="A22" s="133"/>
      <c r="B22" s="73"/>
      <c r="C22" s="71"/>
      <c r="D22" s="72"/>
      <c r="E22" s="83"/>
      <c r="F22" s="71"/>
      <c r="G22" s="72"/>
      <c r="H22" s="83"/>
      <c r="I22" s="71"/>
      <c r="J22" s="72"/>
      <c r="K22" s="83"/>
      <c r="L22" s="71"/>
      <c r="M22" s="72"/>
      <c r="N22" s="83"/>
      <c r="O22" s="71"/>
      <c r="P22" s="72"/>
      <c r="Q22" s="71"/>
      <c r="R22" s="71"/>
    </row>
    <row r="23" spans="1:18" x14ac:dyDescent="0.2">
      <c r="A23" s="136" t="s">
        <v>17</v>
      </c>
      <c r="B23" s="81"/>
      <c r="C23" s="69"/>
      <c r="D23" s="165"/>
      <c r="E23" s="81"/>
      <c r="F23" s="69"/>
      <c r="G23" s="165"/>
      <c r="H23" s="81"/>
      <c r="I23" s="69"/>
      <c r="J23" s="165"/>
      <c r="K23" s="81"/>
      <c r="L23" s="69"/>
      <c r="M23" s="165"/>
      <c r="N23" s="81"/>
      <c r="O23" s="69"/>
      <c r="P23" s="165"/>
      <c r="Q23" s="69"/>
      <c r="R23" s="71"/>
    </row>
    <row r="24" spans="1:18" x14ac:dyDescent="0.2">
      <c r="A24" s="180" t="s">
        <v>142</v>
      </c>
      <c r="B24" s="73">
        <f>[1]CUADRO2!C17</f>
        <v>2802225.7871760661</v>
      </c>
      <c r="C24" s="71">
        <f t="shared" ref="C24:C31" si="2">IF(ISNUMBER(B24/B$7*100),B24/B$7*100,0)</f>
        <v>29.196728408355554</v>
      </c>
      <c r="D24" s="72">
        <f>[1]CUADRO2!E17</f>
        <v>3.4629873725518565</v>
      </c>
      <c r="E24" s="73">
        <f>[1]CUADRO2!F17</f>
        <v>0</v>
      </c>
      <c r="F24" s="71">
        <f t="shared" ref="F24:F31" si="3">IF(ISNUMBER(E24/E$7*100),E24/E$7*100,0)</f>
        <v>0</v>
      </c>
      <c r="G24" s="72">
        <f>[1]CUADRO2!H17</f>
        <v>0</v>
      </c>
      <c r="H24" s="73">
        <f>[1]CUADRO2!I17</f>
        <v>0</v>
      </c>
      <c r="I24" s="71">
        <f t="shared" ref="I24:I31" si="4">IF(ISNUMBER(H24/H$7*100),H24/H$7*100,0)</f>
        <v>0</v>
      </c>
      <c r="J24" s="72">
        <f>[1]CUADRO2!K17</f>
        <v>0</v>
      </c>
      <c r="K24" s="73">
        <f>[1]CUADRO2!L17</f>
        <v>0</v>
      </c>
      <c r="L24" s="71">
        <f t="shared" ref="L24:L31" si="5">IF(ISNUMBER(K24/K$7*100),K24/K$7*100,0)</f>
        <v>0</v>
      </c>
      <c r="M24" s="72">
        <f>[1]CUADRO2!N17</f>
        <v>0</v>
      </c>
      <c r="N24" s="73">
        <f>[1]CUADRO2!O17</f>
        <v>0</v>
      </c>
      <c r="O24" s="71">
        <f t="shared" ref="O24:O31" si="6">IF(ISNUMBER(N24/N$7*100),N24/N$7*100,0)</f>
        <v>0</v>
      </c>
      <c r="P24" s="72">
        <f>[1]CUADRO2!Q17</f>
        <v>0</v>
      </c>
      <c r="Q24" s="72">
        <f t="shared" ref="Q24" si="7">IF(ISNUMBER(N24/H24*100),N24/H24*100,0)</f>
        <v>0</v>
      </c>
      <c r="R24" s="72">
        <f>[1]CUADRO2!T17</f>
        <v>0</v>
      </c>
    </row>
    <row r="25" spans="1:18" ht="12" customHeight="1" x14ac:dyDescent="0.2">
      <c r="A25" s="133" t="s">
        <v>39</v>
      </c>
      <c r="B25" s="73">
        <f>[1]CUADRO2!C18</f>
        <v>740753.370295514</v>
      </c>
      <c r="C25" s="71">
        <f t="shared" si="2"/>
        <v>7.7179986955609587</v>
      </c>
      <c r="D25" s="72">
        <f>[1]CUADRO2!E18</f>
        <v>8.0098357788236303</v>
      </c>
      <c r="E25" s="73">
        <f>[1]CUADRO2!F18</f>
        <v>740753.370295514</v>
      </c>
      <c r="F25" s="71">
        <f t="shared" si="3"/>
        <v>10.900624394979623</v>
      </c>
      <c r="G25" s="72">
        <f>[1]CUADRO2!H18</f>
        <v>8.0098357788236303</v>
      </c>
      <c r="H25" s="73">
        <f>[1]CUADRO2!I18</f>
        <v>291224.25722231681</v>
      </c>
      <c r="I25" s="71">
        <f t="shared" si="4"/>
        <v>7.3054686086656035</v>
      </c>
      <c r="J25" s="72">
        <f>[1]CUADRO2!K18</f>
        <v>7.4836520196625873</v>
      </c>
      <c r="K25" s="73">
        <f>[1]CUADRO2!L18</f>
        <v>255368.46854709892</v>
      </c>
      <c r="L25" s="71">
        <f t="shared" si="5"/>
        <v>7.03502346653387</v>
      </c>
      <c r="M25" s="72">
        <f>[1]CUADRO2!N18</f>
        <v>7.3943706410600596</v>
      </c>
      <c r="N25" s="73">
        <f>[1]CUADRO2!O18</f>
        <v>35855.788675218027</v>
      </c>
      <c r="O25" s="71">
        <f t="shared" si="6"/>
        <v>10.059754426790265</v>
      </c>
      <c r="P25" s="72">
        <f>[1]CUADRO2!Q18</f>
        <v>8.091876956729239</v>
      </c>
      <c r="Q25" s="72">
        <f t="shared" ref="Q25:Q31" si="8">IF(ISNUMBER(N25/H25*100),N25/H25*100,0)</f>
        <v>12.312088634789163</v>
      </c>
      <c r="R25" s="72">
        <f>[1]CUADRO2!T18</f>
        <v>2.369722271862202</v>
      </c>
    </row>
    <row r="26" spans="1:18" x14ac:dyDescent="0.2">
      <c r="A26" s="133" t="s">
        <v>40</v>
      </c>
      <c r="B26" s="73">
        <f>[1]CUADRO2!C19</f>
        <v>1090526.1301164143</v>
      </c>
      <c r="C26" s="71">
        <f t="shared" si="2"/>
        <v>11.362323260650031</v>
      </c>
      <c r="D26" s="72">
        <f>[1]CUADRO2!E19</f>
        <v>9.296734684811323</v>
      </c>
      <c r="E26" s="73">
        <f>[1]CUADRO2!F19</f>
        <v>1090526.1301164143</v>
      </c>
      <c r="F26" s="71">
        <f t="shared" si="3"/>
        <v>16.047737633063182</v>
      </c>
      <c r="G26" s="72">
        <f>[1]CUADRO2!H19</f>
        <v>9.296734684811323</v>
      </c>
      <c r="H26" s="73">
        <f>[1]CUADRO2!I19</f>
        <v>703103.10888675356</v>
      </c>
      <c r="I26" s="71">
        <f t="shared" si="4"/>
        <v>17.637602511614396</v>
      </c>
      <c r="J26" s="72">
        <f>[1]CUADRO2!K19</f>
        <v>9.3120760086547083</v>
      </c>
      <c r="K26" s="73">
        <f>[1]CUADRO2!L19</f>
        <v>599848.34124789305</v>
      </c>
      <c r="L26" s="71">
        <f t="shared" si="5"/>
        <v>16.524934268703724</v>
      </c>
      <c r="M26" s="72">
        <f>[1]CUADRO2!N19</f>
        <v>9.2411217734385644</v>
      </c>
      <c r="N26" s="73">
        <f>[1]CUADRO2!O19</f>
        <v>103254.7676388587</v>
      </c>
      <c r="O26" s="71">
        <f t="shared" si="6"/>
        <v>28.969314139229237</v>
      </c>
      <c r="P26" s="72">
        <f>[1]CUADRO2!Q19</f>
        <v>9.7087792817817586</v>
      </c>
      <c r="Q26" s="72">
        <f t="shared" si="8"/>
        <v>14.685579729884198</v>
      </c>
      <c r="R26" s="72">
        <f>[1]CUADRO2!T19</f>
        <v>3.0251217642526891</v>
      </c>
    </row>
    <row r="27" spans="1:18" x14ac:dyDescent="0.2">
      <c r="A27" s="133" t="s">
        <v>41</v>
      </c>
      <c r="B27" s="73">
        <f>[1]CUADRO2!C20</f>
        <v>758128.91514415434</v>
      </c>
      <c r="C27" s="71">
        <f t="shared" si="2"/>
        <v>7.8990365927263371</v>
      </c>
      <c r="D27" s="72">
        <f>[1]CUADRO2!E20</f>
        <v>9.189194749217652</v>
      </c>
      <c r="E27" s="73">
        <f>[1]CUADRO2!F20</f>
        <v>758128.91514415434</v>
      </c>
      <c r="F27" s="71">
        <f t="shared" si="3"/>
        <v>11.156315824338346</v>
      </c>
      <c r="G27" s="72">
        <f>[1]CUADRO2!H20</f>
        <v>9.189194749217652</v>
      </c>
      <c r="H27" s="73">
        <f>[1]CUADRO2!I20</f>
        <v>525371.8407012492</v>
      </c>
      <c r="I27" s="71">
        <f t="shared" si="4"/>
        <v>13.179147666912568</v>
      </c>
      <c r="J27" s="72">
        <f>[1]CUADRO2!K20</f>
        <v>9.5785784776457472</v>
      </c>
      <c r="K27" s="73">
        <f>[1]CUADRO2!L20</f>
        <v>465700.00663982151</v>
      </c>
      <c r="L27" s="71">
        <f t="shared" si="5"/>
        <v>12.829346135471988</v>
      </c>
      <c r="M27" s="72">
        <f>[1]CUADRO2!N20</f>
        <v>9.4508431535482291</v>
      </c>
      <c r="N27" s="73">
        <f>[1]CUADRO2!O20</f>
        <v>59671.834061427871</v>
      </c>
      <c r="O27" s="71">
        <f t="shared" si="6"/>
        <v>16.741620224603608</v>
      </c>
      <c r="P27" s="72">
        <f>[1]CUADRO2!Q20</f>
        <v>10.549791119706979</v>
      </c>
      <c r="Q27" s="72">
        <f t="shared" si="8"/>
        <v>11.358019109242676</v>
      </c>
      <c r="R27" s="72">
        <f>[1]CUADRO2!T20</f>
        <v>2.9466439466201262</v>
      </c>
    </row>
    <row r="28" spans="1:18" x14ac:dyDescent="0.2">
      <c r="A28" s="133" t="s">
        <v>46</v>
      </c>
      <c r="B28" s="73">
        <f>[1]CUADRO2!C21</f>
        <v>747916.86616955302</v>
      </c>
      <c r="C28" s="71">
        <f t="shared" si="2"/>
        <v>7.7926360229475788</v>
      </c>
      <c r="D28" s="72">
        <f>[1]CUADRO2!E21</f>
        <v>8.8099598284251446</v>
      </c>
      <c r="E28" s="73">
        <f>[1]CUADRO2!F21</f>
        <v>747916.86616955302</v>
      </c>
      <c r="F28" s="71">
        <f t="shared" si="3"/>
        <v>11.006039477798259</v>
      </c>
      <c r="G28" s="72">
        <f>[1]CUADRO2!H21</f>
        <v>8.8099598284251446</v>
      </c>
      <c r="H28" s="73">
        <f>[1]CUADRO2!I21</f>
        <v>553474.88396805339</v>
      </c>
      <c r="I28" s="71">
        <f t="shared" si="4"/>
        <v>13.88412294044166</v>
      </c>
      <c r="J28" s="72">
        <f>[1]CUADRO2!K21</f>
        <v>9.2924944891593828</v>
      </c>
      <c r="K28" s="73">
        <f>[1]CUADRO2!L21</f>
        <v>510352.53241076373</v>
      </c>
      <c r="L28" s="71">
        <f t="shared" si="5"/>
        <v>14.059457152802423</v>
      </c>
      <c r="M28" s="72">
        <f>[1]CUADRO2!N21</f>
        <v>9.2938940779841097</v>
      </c>
      <c r="N28" s="73">
        <f>[1]CUADRO2!O21</f>
        <v>43122.351557289483</v>
      </c>
      <c r="O28" s="71">
        <f t="shared" si="6"/>
        <v>12.098472324829183</v>
      </c>
      <c r="P28" s="72">
        <f>[1]CUADRO2!Q21</f>
        <v>9.2763646554495729</v>
      </c>
      <c r="Q28" s="72">
        <f t="shared" si="8"/>
        <v>7.7912029626584669</v>
      </c>
      <c r="R28" s="72">
        <f>[1]CUADRO2!T21</f>
        <v>3.1271458116781186</v>
      </c>
    </row>
    <row r="29" spans="1:18" x14ac:dyDescent="0.2">
      <c r="A29" s="133" t="s">
        <v>47</v>
      </c>
      <c r="B29" s="73">
        <f>[1]CUADRO2!C22</f>
        <v>1010244.5705043564</v>
      </c>
      <c r="C29" s="71">
        <f t="shared" si="2"/>
        <v>10.525860009573259</v>
      </c>
      <c r="D29" s="72">
        <f>[1]CUADRO2!E22</f>
        <v>7.6389122354257211</v>
      </c>
      <c r="E29" s="73">
        <f>[1]CUADRO2!F22</f>
        <v>1010244.5705043564</v>
      </c>
      <c r="F29" s="71">
        <f t="shared" si="3"/>
        <v>14.866346953969694</v>
      </c>
      <c r="G29" s="72">
        <f>[1]CUADRO2!H22</f>
        <v>7.6389122354257211</v>
      </c>
      <c r="H29" s="73">
        <f>[1]CUADRO2!I22</f>
        <v>712732.19241765747</v>
      </c>
      <c r="I29" s="71">
        <f t="shared" si="4"/>
        <v>17.879151646759198</v>
      </c>
      <c r="J29" s="72">
        <f>[1]CUADRO2!K22</f>
        <v>8.0626957387961458</v>
      </c>
      <c r="K29" s="73">
        <f>[1]CUADRO2!L22</f>
        <v>660853.6202575675</v>
      </c>
      <c r="L29" s="71">
        <f t="shared" si="5"/>
        <v>18.205539442307415</v>
      </c>
      <c r="M29" s="72">
        <f>[1]CUADRO2!N22</f>
        <v>8.0300405761628557</v>
      </c>
      <c r="N29" s="73">
        <f>[1]CUADRO2!O22</f>
        <v>51878.572160090611</v>
      </c>
      <c r="O29" s="71">
        <f t="shared" si="6"/>
        <v>14.555130851262927</v>
      </c>
      <c r="P29" s="72">
        <f>[1]CUADRO2!Q22</f>
        <v>8.5009667692850552</v>
      </c>
      <c r="Q29" s="72">
        <f t="shared" si="8"/>
        <v>7.2788310549174726</v>
      </c>
      <c r="R29" s="72">
        <f>[1]CUADRO2!T22</f>
        <v>3.0890309376494365</v>
      </c>
    </row>
    <row r="30" spans="1:18" x14ac:dyDescent="0.2">
      <c r="A30" s="133" t="s">
        <v>48</v>
      </c>
      <c r="B30" s="73">
        <f>[1]CUADRO2!C23</f>
        <v>1259631.3607672218</v>
      </c>
      <c r="C30" s="71">
        <f t="shared" si="2"/>
        <v>13.124251051886123</v>
      </c>
      <c r="D30" s="72">
        <f>[1]CUADRO2!E23</f>
        <v>7.2271695846168678</v>
      </c>
      <c r="E30" s="73">
        <f>[1]CUADRO2!F23</f>
        <v>1259631.3607672218</v>
      </c>
      <c r="F30" s="71">
        <f t="shared" si="3"/>
        <v>18.53622121811318</v>
      </c>
      <c r="G30" s="72">
        <f>[1]CUADRO2!H23</f>
        <v>7.2271695846168678</v>
      </c>
      <c r="H30" s="73">
        <f>[1]CUADRO2!I23</f>
        <v>813631.22776378645</v>
      </c>
      <c r="I30" s="71">
        <f t="shared" si="4"/>
        <v>20.410241406919809</v>
      </c>
      <c r="J30" s="72">
        <f>[1]CUADRO2!K23</f>
        <v>7.9122938682941735</v>
      </c>
      <c r="K30" s="73">
        <f>[1]CUADRO2!L23</f>
        <v>767173.35549704754</v>
      </c>
      <c r="L30" s="71">
        <f t="shared" si="5"/>
        <v>21.134490837994154</v>
      </c>
      <c r="M30" s="72">
        <f>[1]CUADRO2!N23</f>
        <v>7.9404714163938657</v>
      </c>
      <c r="N30" s="73">
        <f>[1]CUADRO2!O23</f>
        <v>46457.872266738501</v>
      </c>
      <c r="O30" s="71">
        <f t="shared" si="6"/>
        <v>13.03429107160024</v>
      </c>
      <c r="P30" s="72">
        <f>[1]CUADRO2!Q23</f>
        <v>7.4666432030271332</v>
      </c>
      <c r="Q30" s="72">
        <f t="shared" si="8"/>
        <v>5.7099421312066649</v>
      </c>
      <c r="R30" s="72">
        <f>[1]CUADRO2!T23</f>
        <v>3.3882693397174179</v>
      </c>
    </row>
    <row r="31" spans="1:18" x14ac:dyDescent="0.2">
      <c r="A31" s="133" t="s">
        <v>78</v>
      </c>
      <c r="B31" s="73">
        <f>[1]CUADRO2!C24</f>
        <v>1188311.9929858844</v>
      </c>
      <c r="C31" s="71">
        <f t="shared" si="2"/>
        <v>12.381165958280677</v>
      </c>
      <c r="D31" s="72">
        <f>[1]CUADRO2!E24</f>
        <v>5.9936686709513989</v>
      </c>
      <c r="E31" s="73">
        <f>[1]CUADRO2!F24</f>
        <v>1188311.9929858844</v>
      </c>
      <c r="F31" s="71">
        <f t="shared" si="3"/>
        <v>17.486714497729814</v>
      </c>
      <c r="G31" s="72">
        <f>[1]CUADRO2!H24</f>
        <v>5.9936686709513989</v>
      </c>
      <c r="H31" s="73">
        <f>[1]CUADRO2!I24</f>
        <v>386849.57551499264</v>
      </c>
      <c r="I31" s="71">
        <f t="shared" si="4"/>
        <v>9.7042652186866825</v>
      </c>
      <c r="J31" s="72">
        <f>[1]CUADRO2!K24</f>
        <v>6.1221367906186153</v>
      </c>
      <c r="K31" s="73">
        <f>[1]CUADRO2!L24</f>
        <v>370662.6906313448</v>
      </c>
      <c r="L31" s="71">
        <f t="shared" si="5"/>
        <v>10.211208696187008</v>
      </c>
      <c r="M31" s="72">
        <f>[1]CUADRO2!N24</f>
        <v>6.0816123208126074</v>
      </c>
      <c r="N31" s="73">
        <f>[1]CUADRO2!O24</f>
        <v>16186.884883647817</v>
      </c>
      <c r="O31" s="71">
        <f t="shared" si="6"/>
        <v>4.5414169616847904</v>
      </c>
      <c r="P31" s="72">
        <f>[1]CUADRO2!Q24</f>
        <v>7.1325477492181149</v>
      </c>
      <c r="Q31" s="72">
        <f t="shared" si="8"/>
        <v>4.1842839977526314</v>
      </c>
      <c r="R31" s="72">
        <f>[1]CUADRO2!T24</f>
        <v>3.2858428955511632</v>
      </c>
    </row>
    <row r="32" spans="1:18" x14ac:dyDescent="0.2">
      <c r="A32" s="133"/>
      <c r="B32" s="83"/>
      <c r="C32" s="76"/>
      <c r="D32" s="76"/>
      <c r="E32" s="83"/>
      <c r="F32" s="76"/>
      <c r="G32" s="76"/>
      <c r="H32" s="83"/>
      <c r="I32" s="76"/>
      <c r="J32" s="76"/>
      <c r="K32" s="83"/>
      <c r="L32" s="76"/>
      <c r="M32" s="76"/>
      <c r="N32" s="83"/>
      <c r="O32" s="76"/>
      <c r="P32" s="76"/>
      <c r="Q32" s="76"/>
      <c r="R32" s="76"/>
    </row>
    <row r="33" spans="1:18" x14ac:dyDescent="0.2">
      <c r="A33" s="136" t="s">
        <v>13</v>
      </c>
      <c r="B33" s="81"/>
      <c r="C33" s="69"/>
      <c r="D33" s="69"/>
      <c r="E33" s="81"/>
      <c r="F33" s="69"/>
      <c r="G33" s="69"/>
      <c r="H33" s="81"/>
      <c r="I33" s="69"/>
      <c r="J33" s="69"/>
      <c r="K33" s="81"/>
      <c r="L33" s="69"/>
      <c r="M33" s="69"/>
      <c r="N33" s="81"/>
      <c r="O33" s="69"/>
      <c r="P33" s="69"/>
      <c r="Q33" s="69"/>
      <c r="R33" s="76"/>
    </row>
    <row r="34" spans="1:18" x14ac:dyDescent="0.2">
      <c r="A34" s="133" t="s">
        <v>53</v>
      </c>
      <c r="B34" s="73">
        <f>[1]CUADRO2!C25</f>
        <v>4485624.9481988912</v>
      </c>
      <c r="C34" s="71">
        <f t="shared" ref="C34" si="9">IF(ISNUMBER(B34/B$7*100),B34/B$7*100,0)</f>
        <v>46.736267274981834</v>
      </c>
      <c r="D34" s="72">
        <f>[1]CUADRO2!E25</f>
        <v>6.7424524916710773</v>
      </c>
      <c r="E34" s="73">
        <f>[1]CUADRO2!F25</f>
        <v>3087578.0155976876</v>
      </c>
      <c r="F34" s="71">
        <f t="shared" ref="F34" si="10">IF(ISNUMBER(E34/E$7*100),E34/E$7*100,0)</f>
        <v>45.435538450267316</v>
      </c>
      <c r="G34" s="72">
        <f>[1]CUADRO2!H25</f>
        <v>7.7776839654922023</v>
      </c>
      <c r="H34" s="73">
        <f>[1]CUADRO2!I25</f>
        <v>2332611.162031143</v>
      </c>
      <c r="I34" s="71">
        <f t="shared" ref="I34" si="11">IF(ISNUMBER(H34/H$7*100),H34/H$7*100,0)</f>
        <v>58.514416975344105</v>
      </c>
      <c r="J34" s="72">
        <f>[1]CUADRO2!K25</f>
        <v>7.8779568912698767</v>
      </c>
      <c r="K34" s="73">
        <f>[1]CUADRO2!L25</f>
        <v>2188857.5118891369</v>
      </c>
      <c r="L34" s="71">
        <f t="shared" ref="L34" si="12">IF(ISNUMBER(K34/K$7*100),K34/K$7*100,0)</f>
        <v>60.299785829662689</v>
      </c>
      <c r="M34" s="72">
        <f>[1]CUADRO2!N25</f>
        <v>7.8672718396612273</v>
      </c>
      <c r="N34" s="73">
        <f>[1]CUADRO2!O25</f>
        <v>143753.65014199712</v>
      </c>
      <c r="O34" s="71">
        <f t="shared" ref="O34" si="13">IF(ISNUMBER(N34/N$7*100),N34/N$7*100,0)</f>
        <v>40.331742009142161</v>
      </c>
      <c r="P34" s="72">
        <f>[1]CUADRO2!Q25</f>
        <v>8.0368204276588919</v>
      </c>
      <c r="Q34" s="72">
        <f t="shared" ref="Q34" si="14">IF(ISNUMBER(N34/H34*100),N34/H34*100,0)</f>
        <v>6.1627781124404066</v>
      </c>
      <c r="R34" s="72">
        <f>[1]CUADRO2!T25</f>
        <v>2.9316418503735355</v>
      </c>
    </row>
    <row r="35" spans="1:18" x14ac:dyDescent="0.2">
      <c r="A35" s="133" t="s">
        <v>3</v>
      </c>
      <c r="B35" s="73">
        <f>[1]CUADRO2!C26</f>
        <v>5112114.0449604644</v>
      </c>
      <c r="C35" s="71">
        <f t="shared" ref="C35" si="15">IF(ISNUMBER(B35/B$7*100),B35/B$7*100,0)</f>
        <v>53.263732725000679</v>
      </c>
      <c r="D35" s="72">
        <f>[1]CUADRO2!E26</f>
        <v>7.1957782910852952</v>
      </c>
      <c r="E35" s="73">
        <f>[1]CUADRO2!F26</f>
        <v>3707935.1903854515</v>
      </c>
      <c r="F35" s="71">
        <f t="shared" ref="F35" si="16">IF(ISNUMBER(E35/E$7*100),E35/E$7*100,0)</f>
        <v>54.564461549725387</v>
      </c>
      <c r="G35" s="72">
        <f>[1]CUADRO2!H26</f>
        <v>8.1334952366658726</v>
      </c>
      <c r="H35" s="73">
        <f>[1]CUADRO2!I26</f>
        <v>1653775.9244436473</v>
      </c>
      <c r="I35" s="71">
        <f t="shared" ref="I35" si="17">IF(ISNUMBER(H35/H$7*100),H35/H$7*100,0)</f>
        <v>41.485583024655334</v>
      </c>
      <c r="J35" s="72">
        <f>[1]CUADRO2!K26</f>
        <v>9.181299996611461</v>
      </c>
      <c r="K35" s="73">
        <f>[1]CUADRO2!L26</f>
        <v>1441101.5033423763</v>
      </c>
      <c r="L35" s="71">
        <f t="shared" ref="L35" si="18">IF(ISNUMBER(K35/K$7*100),K35/K$7*100,0)</f>
        <v>39.70021417033724</v>
      </c>
      <c r="M35" s="72">
        <f>[1]CUADRO2!N26</f>
        <v>9.0921136116504151</v>
      </c>
      <c r="N35" s="73">
        <f>[1]CUADRO2!O26</f>
        <v>212674.4211012733</v>
      </c>
      <c r="O35" s="71">
        <f t="shared" ref="O35" si="19">IF(ISNUMBER(N35/N$7*100),N35/N$7*100,0)</f>
        <v>59.668257990857917</v>
      </c>
      <c r="P35" s="72">
        <f>[1]CUADRO2!Q26</f>
        <v>9.7700240849416708</v>
      </c>
      <c r="Q35" s="72">
        <f t="shared" ref="Q35" si="20">IF(ISNUMBER(N35/H35*100),N35/H35*100,0)</f>
        <v>12.859929689254598</v>
      </c>
      <c r="R35" s="72">
        <f>[1]CUADRO2!T26</f>
        <v>3.0927173382331214</v>
      </c>
    </row>
    <row r="36" spans="1:18" x14ac:dyDescent="0.2">
      <c r="A36" s="133"/>
      <c r="B36" s="83"/>
      <c r="C36" s="71"/>
      <c r="D36" s="71"/>
      <c r="E36" s="83"/>
      <c r="F36" s="71"/>
      <c r="G36" s="71"/>
      <c r="H36" s="83"/>
      <c r="I36" s="71"/>
      <c r="J36" s="71"/>
      <c r="K36" s="83"/>
      <c r="L36" s="71"/>
      <c r="M36" s="71"/>
      <c r="N36" s="83"/>
      <c r="O36" s="71"/>
      <c r="P36" s="71"/>
      <c r="Q36" s="71"/>
      <c r="R36" s="71"/>
    </row>
    <row r="37" spans="1:18" x14ac:dyDescent="0.2">
      <c r="A37" s="136" t="s">
        <v>14</v>
      </c>
      <c r="B37" s="81"/>
      <c r="C37" s="69"/>
      <c r="D37" s="69"/>
      <c r="E37" s="81"/>
      <c r="F37" s="69"/>
      <c r="G37" s="69"/>
      <c r="H37" s="81"/>
      <c r="I37" s="69"/>
      <c r="J37" s="69"/>
      <c r="K37" s="81"/>
      <c r="L37" s="69"/>
      <c r="M37" s="69"/>
      <c r="N37" s="81"/>
      <c r="O37" s="69"/>
      <c r="P37" s="69"/>
      <c r="Q37" s="69"/>
      <c r="R37" s="71"/>
    </row>
    <row r="38" spans="1:18" x14ac:dyDescent="0.2">
      <c r="A38" s="133" t="s">
        <v>36</v>
      </c>
      <c r="B38" s="73">
        <f>[1]CUADRO2!C27</f>
        <v>854864.06291937619</v>
      </c>
      <c r="C38" s="71">
        <f t="shared" ref="C38" si="21">IF(ISNUMBER(B38/B$7*100),B38/B$7*100,0)</f>
        <v>8.9069317630800153</v>
      </c>
      <c r="D38" s="72">
        <f>[1]CUADRO2!E27</f>
        <v>5.700236887799873</v>
      </c>
      <c r="E38" s="73">
        <f>[1]CUADRO2!F27</f>
        <v>793390.6740641892</v>
      </c>
      <c r="F38" s="71">
        <f t="shared" ref="F38" si="22">IF(ISNUMBER(E38/E$7*100),E38/E$7*100,0)</f>
        <v>11.675213483002093</v>
      </c>
      <c r="G38" s="72">
        <f>[1]CUADRO2!H27</f>
        <v>5.7553975385013585</v>
      </c>
      <c r="H38" s="73">
        <f>[1]CUADRO2!I27</f>
        <v>793390.6740641892</v>
      </c>
      <c r="I38" s="71">
        <f t="shared" ref="I38" si="23">IF(ISNUMBER(H38/H$7*100),H38/H$7*100,0)</f>
        <v>19.902499603112791</v>
      </c>
      <c r="J38" s="72">
        <f>[1]CUADRO2!K27</f>
        <v>5.7553975385013585</v>
      </c>
      <c r="K38" s="73">
        <f>[1]CUADRO2!L27</f>
        <v>793390.6740641892</v>
      </c>
      <c r="L38" s="71">
        <f t="shared" ref="L38" si="24">IF(ISNUMBER(K38/K$7*100),K38/K$7*100,0)</f>
        <v>21.856739173502415</v>
      </c>
      <c r="M38" s="72">
        <f>[1]CUADRO2!N27</f>
        <v>5.7553975385013585</v>
      </c>
      <c r="N38" s="73">
        <f>[1]CUADRO2!O27</f>
        <v>0</v>
      </c>
      <c r="O38" s="71">
        <f t="shared" ref="O38" si="25">IF(ISNUMBER(N38/N$7*100),N38/N$7*100,0)</f>
        <v>0</v>
      </c>
      <c r="P38" s="72">
        <f>[1]CUADRO2!Q27</f>
        <v>0</v>
      </c>
      <c r="Q38" s="72">
        <f t="shared" ref="Q38" si="26">IF(ISNUMBER(N38/H38*100),N38/H38*100,0)</f>
        <v>0</v>
      </c>
      <c r="R38" s="72">
        <f>[1]CUADRO2!T27</f>
        <v>0</v>
      </c>
    </row>
    <row r="39" spans="1:18" x14ac:dyDescent="0.2">
      <c r="A39" s="133" t="s">
        <v>37</v>
      </c>
      <c r="B39" s="73">
        <f>[1]CUADRO2!C28</f>
        <v>575029.77569462429</v>
      </c>
      <c r="C39" s="71">
        <f t="shared" ref="C39" si="27">IF(ISNUMBER(B39/B$7*100),B39/B$7*100,0)</f>
        <v>5.9913045781341578</v>
      </c>
      <c r="D39" s="72">
        <f>[1]CUADRO2!E28</f>
        <v>8.2803348188931398</v>
      </c>
      <c r="E39" s="73">
        <f>[1]CUADRO2!F28</f>
        <v>555603.69443216338</v>
      </c>
      <c r="F39" s="71">
        <f t="shared" ref="F39" si="28">IF(ISNUMBER(E39/E$7*100),E39/E$7*100,0)</f>
        <v>8.1760372997721369</v>
      </c>
      <c r="G39" s="72">
        <f>[1]CUADRO2!H28</f>
        <v>8.3952554594052362</v>
      </c>
      <c r="H39" s="73">
        <f>[1]CUADRO2!I28</f>
        <v>555603.69443216338</v>
      </c>
      <c r="I39" s="71">
        <f t="shared" ref="I39" si="29">IF(ISNUMBER(H39/H$7*100),H39/H$7*100,0)</f>
        <v>13.937524941249176</v>
      </c>
      <c r="J39" s="72">
        <f>[1]CUADRO2!K28</f>
        <v>8.3952554594052362</v>
      </c>
      <c r="K39" s="73">
        <f>[1]CUADRO2!L28</f>
        <v>555603.69443216338</v>
      </c>
      <c r="L39" s="71">
        <f t="shared" ref="L39" si="30">IF(ISNUMBER(K39/K$7*100),K39/K$7*100,0)</f>
        <v>15.306059713093687</v>
      </c>
      <c r="M39" s="72">
        <f>[1]CUADRO2!N28</f>
        <v>8.3952554594052362</v>
      </c>
      <c r="N39" s="73">
        <f>[1]CUADRO2!O28</f>
        <v>0</v>
      </c>
      <c r="O39" s="71">
        <f t="shared" ref="O39" si="31">IF(ISNUMBER(N39/N$7*100),N39/N$7*100,0)</f>
        <v>0</v>
      </c>
      <c r="P39" s="72">
        <f>[1]CUADRO2!Q28</f>
        <v>0</v>
      </c>
      <c r="Q39" s="72">
        <f t="shared" ref="Q39" si="32">IF(ISNUMBER(N39/H39*100),N39/H39*100,0)</f>
        <v>0</v>
      </c>
      <c r="R39" s="72">
        <f>[1]CUADRO2!T28</f>
        <v>0</v>
      </c>
    </row>
    <row r="40" spans="1:18" x14ac:dyDescent="0.2">
      <c r="A40" s="133" t="s">
        <v>49</v>
      </c>
      <c r="B40" s="166"/>
      <c r="C40" s="167"/>
      <c r="D40" s="167"/>
      <c r="E40" s="166"/>
      <c r="F40" s="167"/>
      <c r="G40" s="167"/>
      <c r="H40" s="73">
        <f>[1]CUADRO2!I29</f>
        <v>2244549.7156231883</v>
      </c>
      <c r="I40" s="71">
        <f t="shared" ref="I40:I42" si="33">IF(ISNUMBER(H40/H$7*100),H40/H$7*100,0)</f>
        <v>56.305362899618906</v>
      </c>
      <c r="J40" s="72">
        <f>[1]CUADRO2!K29</f>
        <v>9.1520089226377017</v>
      </c>
      <c r="K40" s="73">
        <f>[1]CUADRO2!L29</f>
        <v>2244549.7156231883</v>
      </c>
      <c r="L40" s="71">
        <f t="shared" ref="L40:L42" si="34">IF(ISNUMBER(K40/K$7*100),K40/K$7*100,0)</f>
        <v>61.834023640623194</v>
      </c>
      <c r="M40" s="72">
        <f>[1]CUADRO2!N29</f>
        <v>9.1520089226377017</v>
      </c>
      <c r="N40" s="73">
        <f>[1]CUADRO2!O29</f>
        <v>0</v>
      </c>
      <c r="O40" s="71">
        <f t="shared" ref="O40:O42" si="35">IF(ISNUMBER(N40/N$7*100),N40/N$7*100,0)</f>
        <v>0</v>
      </c>
      <c r="P40" s="72">
        <f>[1]CUADRO2!Q29</f>
        <v>0</v>
      </c>
      <c r="Q40" s="72">
        <f t="shared" ref="Q40:Q42" si="36">IF(ISNUMBER(N40/H40*100),N40/H40*100,0)</f>
        <v>0</v>
      </c>
      <c r="R40" s="72">
        <f>[1]CUADRO2!T29</f>
        <v>0</v>
      </c>
    </row>
    <row r="41" spans="1:18" x14ac:dyDescent="0.2">
      <c r="A41" s="133" t="s">
        <v>45</v>
      </c>
      <c r="B41" s="166"/>
      <c r="C41" s="167"/>
      <c r="D41" s="167"/>
      <c r="E41" s="166"/>
      <c r="F41" s="167"/>
      <c r="G41" s="167"/>
      <c r="H41" s="73">
        <f>[1]CUADRO2!I30</f>
        <v>36414.931111976897</v>
      </c>
      <c r="I41" s="71">
        <f t="shared" si="33"/>
        <v>0.91348206589187131</v>
      </c>
      <c r="J41" s="72">
        <f>[1]CUADRO2!K30</f>
        <v>10.098789117861205</v>
      </c>
      <c r="K41" s="73">
        <f>[1]CUADRO2!L30</f>
        <v>36414.931111976897</v>
      </c>
      <c r="L41" s="71">
        <f t="shared" si="34"/>
        <v>1.0031774727807605</v>
      </c>
      <c r="M41" s="72">
        <f>[1]CUADRO2!N30</f>
        <v>10.098789117861205</v>
      </c>
      <c r="N41" s="73">
        <f>[1]CUADRO2!O30</f>
        <v>0</v>
      </c>
      <c r="O41" s="71">
        <f t="shared" si="35"/>
        <v>0</v>
      </c>
      <c r="P41" s="72">
        <f>[1]CUADRO2!Q30</f>
        <v>0</v>
      </c>
      <c r="Q41" s="72">
        <f t="shared" si="36"/>
        <v>0</v>
      </c>
      <c r="R41" s="72">
        <f>[1]CUADRO2!T30</f>
        <v>0</v>
      </c>
    </row>
    <row r="42" spans="1:18" x14ac:dyDescent="0.2">
      <c r="A42" s="133" t="s">
        <v>79</v>
      </c>
      <c r="B42" s="166"/>
      <c r="C42" s="167"/>
      <c r="D42" s="167"/>
      <c r="E42" s="166"/>
      <c r="F42" s="167"/>
      <c r="G42" s="167"/>
      <c r="H42" s="73">
        <f>[1]CUADRO2!I31</f>
        <v>68841.80660420841</v>
      </c>
      <c r="I42" s="71">
        <f t="shared" si="33"/>
        <v>1.7269222760072118</v>
      </c>
      <c r="J42" s="72">
        <f>[1]CUADRO2!K31</f>
        <v>10.316150825244083</v>
      </c>
      <c r="K42" s="73">
        <f>[1]CUADRO2!L31</f>
        <v>0</v>
      </c>
      <c r="L42" s="71">
        <f t="shared" si="34"/>
        <v>0</v>
      </c>
      <c r="M42" s="72">
        <f>[1]CUADRO2!N31</f>
        <v>0</v>
      </c>
      <c r="N42" s="73">
        <f>[1]CUADRO2!O31</f>
        <v>68841.80660420841</v>
      </c>
      <c r="O42" s="71">
        <f t="shared" si="35"/>
        <v>19.314361622550862</v>
      </c>
      <c r="P42" s="72">
        <f>[1]CUADRO2!Q31</f>
        <v>10.316150825244083</v>
      </c>
      <c r="Q42" s="72">
        <f t="shared" si="36"/>
        <v>100</v>
      </c>
      <c r="R42" s="72">
        <f>[1]CUADRO2!T31</f>
        <v>3.0840905256187372</v>
      </c>
    </row>
    <row r="43" spans="1:18" x14ac:dyDescent="0.2">
      <c r="A43" s="129"/>
      <c r="B43" s="132"/>
      <c r="C43" s="131"/>
      <c r="D43" s="130"/>
      <c r="E43" s="132"/>
      <c r="F43" s="131"/>
      <c r="G43" s="130"/>
      <c r="H43" s="132"/>
      <c r="I43" s="131"/>
      <c r="J43" s="130"/>
      <c r="K43" s="132"/>
      <c r="L43" s="131"/>
      <c r="M43" s="130"/>
      <c r="N43" s="132"/>
      <c r="O43" s="131"/>
      <c r="P43" s="130"/>
      <c r="Q43" s="119"/>
      <c r="R43" s="119"/>
    </row>
    <row r="44" spans="1:18" x14ac:dyDescent="0.2">
      <c r="A44" s="2" t="str">
        <f>'C01'!A32</f>
        <v>Fuente: Instituto Nacional de Estadística (INE).  LXXIV Encuesta Permanente de Hogares de Propósitos Múltiples, Junio 2022.</v>
      </c>
      <c r="F44" s="17"/>
      <c r="I44" s="17"/>
      <c r="L44" s="17"/>
    </row>
    <row r="45" spans="1:18" x14ac:dyDescent="0.2">
      <c r="A45" s="2" t="s">
        <v>60</v>
      </c>
      <c r="B45" s="5"/>
      <c r="F45" s="17"/>
      <c r="I45" s="17"/>
      <c r="L45" s="17"/>
    </row>
    <row r="46" spans="1:18" x14ac:dyDescent="0.2">
      <c r="A46" s="2" t="s">
        <v>138</v>
      </c>
      <c r="B46" s="5"/>
      <c r="F46" s="17"/>
      <c r="I46" s="17"/>
      <c r="L46" s="17"/>
    </row>
    <row r="47" spans="1:18" x14ac:dyDescent="0.2">
      <c r="A47" s="2" t="s">
        <v>61</v>
      </c>
      <c r="B47" s="5"/>
      <c r="F47" s="17"/>
      <c r="I47" s="17"/>
      <c r="L47" s="17"/>
    </row>
    <row r="48" spans="1:18" x14ac:dyDescent="0.2">
      <c r="A48" s="2" t="s">
        <v>72</v>
      </c>
      <c r="F48" s="17"/>
      <c r="I48" s="17"/>
      <c r="L48" s="17"/>
    </row>
    <row r="49" spans="1:12" x14ac:dyDescent="0.2">
      <c r="A49" s="2" t="s">
        <v>73</v>
      </c>
      <c r="F49" s="17"/>
      <c r="I49" s="17"/>
      <c r="L49" s="17"/>
    </row>
    <row r="50" spans="1:12" x14ac:dyDescent="0.2">
      <c r="A50" s="2" t="s">
        <v>145</v>
      </c>
      <c r="F50" s="17"/>
      <c r="I50" s="17"/>
      <c r="L50" s="17"/>
    </row>
    <row r="51" spans="1:12" x14ac:dyDescent="0.2">
      <c r="E51" s="7"/>
      <c r="F51" s="17"/>
      <c r="G51" s="3"/>
      <c r="I51" s="17"/>
      <c r="L51" s="17"/>
    </row>
    <row r="52" spans="1:12" x14ac:dyDescent="0.2">
      <c r="F52" s="17"/>
      <c r="I52" s="17"/>
      <c r="L52" s="17"/>
    </row>
    <row r="53" spans="1:12" x14ac:dyDescent="0.2">
      <c r="B53" s="7"/>
      <c r="F53" s="17"/>
      <c r="I53" s="17"/>
      <c r="L53" s="17"/>
    </row>
    <row r="55" spans="1:12" x14ac:dyDescent="0.2">
      <c r="B55" s="7"/>
    </row>
    <row r="56" spans="1:12" x14ac:dyDescent="0.2">
      <c r="B56" s="7"/>
    </row>
  </sheetData>
  <mergeCells count="11">
    <mergeCell ref="A1:R1"/>
    <mergeCell ref="A2:R2"/>
    <mergeCell ref="A3:A5"/>
    <mergeCell ref="B3:D4"/>
    <mergeCell ref="E3:G4"/>
    <mergeCell ref="H3:P3"/>
    <mergeCell ref="Q3:Q5"/>
    <mergeCell ref="R3:R5"/>
    <mergeCell ref="H4:J4"/>
    <mergeCell ref="K4:M4"/>
    <mergeCell ref="N4:P4"/>
  </mergeCells>
  <phoneticPr fontId="0" type="noConversion"/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  <ignoredErrors>
    <ignoredError sqref="Q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115"/>
  <sheetViews>
    <sheetView topLeftCell="A67" zoomScaleNormal="100" workbookViewId="0">
      <selection activeCell="B52" sqref="B52"/>
    </sheetView>
  </sheetViews>
  <sheetFormatPr baseColWidth="10" defaultColWidth="12" defaultRowHeight="11.25" x14ac:dyDescent="0.2"/>
  <cols>
    <col min="1" max="1" width="56" style="54" customWidth="1"/>
    <col min="2" max="2" width="14.5" style="54" bestFit="1" customWidth="1"/>
    <col min="3" max="3" width="9" style="56" bestFit="1" customWidth="1"/>
    <col min="4" max="4" width="14.5" style="54" bestFit="1" customWidth="1"/>
    <col min="5" max="5" width="7.6640625" style="56" bestFit="1" customWidth="1"/>
    <col min="6" max="6" width="12.5" style="54" bestFit="1" customWidth="1"/>
    <col min="7" max="7" width="8" style="56" bestFit="1" customWidth="1"/>
    <col min="8" max="8" width="14.33203125" style="54" bestFit="1" customWidth="1"/>
    <col min="9" max="9" width="7.6640625" style="56" bestFit="1" customWidth="1"/>
    <col min="10" max="10" width="11.5" style="54" bestFit="1" customWidth="1"/>
    <col min="11" max="11" width="8" style="56" bestFit="1" customWidth="1"/>
    <col min="12" max="12" width="14.5" style="54" bestFit="1" customWidth="1"/>
    <col min="13" max="13" width="9.5" style="56" bestFit="1" customWidth="1"/>
    <col min="14" max="14" width="12.5" style="54" bestFit="1" customWidth="1"/>
    <col min="15" max="15" width="8" style="56" bestFit="1" customWidth="1"/>
    <col min="16" max="16384" width="12" style="54"/>
  </cols>
  <sheetData>
    <row r="1" spans="1:19" x14ac:dyDescent="0.2">
      <c r="A1" s="208" t="s">
        <v>62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9" x14ac:dyDescent="0.2">
      <c r="A2" s="208" t="s">
        <v>69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19" x14ac:dyDescent="0.2">
      <c r="A3" s="215" t="s">
        <v>32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19" ht="18.75" customHeight="1" x14ac:dyDescent="0.2">
      <c r="A4" s="203" t="s">
        <v>31</v>
      </c>
      <c r="B4" s="206" t="s">
        <v>6</v>
      </c>
      <c r="C4" s="206"/>
      <c r="D4" s="212" t="s">
        <v>7</v>
      </c>
      <c r="E4" s="212"/>
      <c r="F4" s="212"/>
      <c r="G4" s="212"/>
      <c r="H4" s="212"/>
      <c r="I4" s="212"/>
      <c r="J4" s="212"/>
      <c r="K4" s="212"/>
      <c r="L4" s="213" t="s">
        <v>1</v>
      </c>
      <c r="M4" s="213"/>
      <c r="N4" s="209" t="s">
        <v>129</v>
      </c>
      <c r="O4" s="209"/>
      <c r="P4" s="209" t="s">
        <v>127</v>
      </c>
      <c r="Q4" s="209"/>
      <c r="R4" s="209" t="s">
        <v>135</v>
      </c>
      <c r="S4" s="209"/>
    </row>
    <row r="5" spans="1:19" ht="13.5" x14ac:dyDescent="0.35">
      <c r="A5" s="204"/>
      <c r="B5" s="207"/>
      <c r="C5" s="207"/>
      <c r="D5" s="202" t="s">
        <v>4</v>
      </c>
      <c r="E5" s="202"/>
      <c r="F5" s="202" t="s">
        <v>89</v>
      </c>
      <c r="G5" s="202"/>
      <c r="H5" s="202" t="s">
        <v>10</v>
      </c>
      <c r="I5" s="202"/>
      <c r="J5" s="202" t="s">
        <v>90</v>
      </c>
      <c r="K5" s="202"/>
      <c r="L5" s="214"/>
      <c r="M5" s="214"/>
      <c r="N5" s="210"/>
      <c r="O5" s="210"/>
      <c r="P5" s="210"/>
      <c r="Q5" s="210"/>
      <c r="R5" s="210"/>
      <c r="S5" s="210"/>
    </row>
    <row r="6" spans="1:19" ht="10.15" customHeight="1" x14ac:dyDescent="0.2">
      <c r="A6" s="205"/>
      <c r="B6" s="152" t="s">
        <v>8</v>
      </c>
      <c r="C6" s="153" t="s">
        <v>71</v>
      </c>
      <c r="D6" s="152" t="s">
        <v>8</v>
      </c>
      <c r="E6" s="153" t="s">
        <v>71</v>
      </c>
      <c r="F6" s="152" t="s">
        <v>8</v>
      </c>
      <c r="G6" s="153" t="s">
        <v>71</v>
      </c>
      <c r="H6" s="152" t="s">
        <v>8</v>
      </c>
      <c r="I6" s="153" t="s">
        <v>71</v>
      </c>
      <c r="J6" s="152" t="s">
        <v>8</v>
      </c>
      <c r="K6" s="153" t="s">
        <v>71</v>
      </c>
      <c r="L6" s="152" t="s">
        <v>8</v>
      </c>
      <c r="M6" s="153" t="s">
        <v>71</v>
      </c>
      <c r="N6" s="152" t="s">
        <v>8</v>
      </c>
      <c r="O6" s="153" t="s">
        <v>71</v>
      </c>
      <c r="P6" s="152" t="s">
        <v>8</v>
      </c>
      <c r="Q6" s="153" t="s">
        <v>71</v>
      </c>
      <c r="R6" s="152" t="s">
        <v>8</v>
      </c>
      <c r="S6" s="153" t="s">
        <v>71</v>
      </c>
    </row>
    <row r="7" spans="1:19" x14ac:dyDescent="0.2">
      <c r="A7" s="91"/>
      <c r="B7" s="92"/>
      <c r="C7" s="93"/>
      <c r="D7" s="93"/>
      <c r="E7" s="93"/>
      <c r="F7" s="80"/>
      <c r="G7" s="51"/>
      <c r="H7" s="93"/>
      <c r="I7" s="93"/>
      <c r="J7" s="93"/>
      <c r="K7" s="93"/>
      <c r="L7" s="93"/>
      <c r="M7" s="93"/>
      <c r="N7" s="93"/>
      <c r="O7" s="93"/>
    </row>
    <row r="8" spans="1:19" x14ac:dyDescent="0.2">
      <c r="A8" s="139" t="s">
        <v>86</v>
      </c>
      <c r="B8" s="81">
        <f>+B11+B15</f>
        <v>3629959.0152315386</v>
      </c>
      <c r="C8" s="51">
        <f>SUM(E8,M8,O8)+Q8</f>
        <v>89.875401730327965</v>
      </c>
      <c r="D8" s="81">
        <f>+D11+D15</f>
        <v>1956120.0817457272</v>
      </c>
      <c r="E8" s="51">
        <f>IF(ISNUMBER(D8/$B$8*100),D8/$B$8*100,0)</f>
        <v>53.888213986376243</v>
      </c>
      <c r="F8" s="81">
        <f>+F11+F15</f>
        <v>222983.36181460391</v>
      </c>
      <c r="G8" s="51">
        <f>IF(ISNUMBER(F8/$B$8*100),F8/$B$8*100,0)</f>
        <v>6.1428616928993289</v>
      </c>
      <c r="H8" s="81">
        <f>+H11+H15</f>
        <v>1612812.6511582425</v>
      </c>
      <c r="I8" s="51">
        <f>IF(ISNUMBER(H8/$B$8*100),H8/$B$8*100,0)</f>
        <v>44.430602229688496</v>
      </c>
      <c r="J8" s="81">
        <f>+J11+J15</f>
        <v>120324.06877288072</v>
      </c>
      <c r="K8" s="51">
        <f>IF(ISNUMBER(J8/$B$8*100),J8/$B$8*100,0)</f>
        <v>3.3147500637884146</v>
      </c>
      <c r="L8" s="81">
        <f>+L11+L15</f>
        <v>1062964.2726257646</v>
      </c>
      <c r="M8" s="51">
        <f>IF(ISNUMBER(L8/$B$8*100),L8/$B$8*100,0)</f>
        <v>29.283092954093942</v>
      </c>
      <c r="N8" s="81">
        <f>+N11+N15</f>
        <v>2994.9356201421065</v>
      </c>
      <c r="O8" s="51">
        <f>IF(ISNUMBER(N8/$B$8*100),N8/$B$8*100,0)</f>
        <v>8.2506045042799833E-2</v>
      </c>
      <c r="P8" s="81">
        <f>+P11+P15</f>
        <v>240360.95759396805</v>
      </c>
      <c r="Q8" s="51">
        <f>IF(ISNUMBER(P8/$B$8*100),P8/$B$8*100,0)</f>
        <v>6.6215887448149742</v>
      </c>
      <c r="R8" s="81">
        <f>+R11+R15</f>
        <v>367518.76764594344</v>
      </c>
      <c r="S8" s="51">
        <f>IF(ISNUMBER(R8/$B$8*100),R8/$B$8*100,0)</f>
        <v>10.124598269672228</v>
      </c>
    </row>
    <row r="9" spans="1:19" s="55" customFormat="1" x14ac:dyDescent="0.2">
      <c r="A9" s="137"/>
      <c r="B9" s="81"/>
      <c r="C9" s="51"/>
      <c r="D9" s="81"/>
      <c r="E9" s="51"/>
      <c r="F9" s="94"/>
      <c r="G9" s="51"/>
      <c r="H9" s="81"/>
      <c r="I9" s="51"/>
      <c r="J9" s="81"/>
      <c r="K9" s="51"/>
      <c r="L9" s="81"/>
      <c r="M9" s="51"/>
      <c r="N9" s="81"/>
      <c r="O9" s="51"/>
    </row>
    <row r="10" spans="1:19" x14ac:dyDescent="0.2">
      <c r="A10" s="140" t="s">
        <v>34</v>
      </c>
      <c r="B10" s="81"/>
      <c r="C10" s="51"/>
      <c r="D10" s="81"/>
      <c r="E10" s="51"/>
      <c r="F10" s="81"/>
      <c r="G10" s="51"/>
      <c r="H10" s="81"/>
      <c r="I10" s="51"/>
      <c r="J10" s="81"/>
      <c r="K10" s="51"/>
      <c r="L10" s="81"/>
      <c r="M10" s="51"/>
      <c r="N10" s="81"/>
      <c r="O10" s="51"/>
    </row>
    <row r="11" spans="1:19" x14ac:dyDescent="0.2">
      <c r="A11" s="141" t="s">
        <v>56</v>
      </c>
      <c r="B11" s="52">
        <f>SUM(B12:B14)</f>
        <v>2173249.9373512943</v>
      </c>
      <c r="C11" s="53">
        <f>IF(ISNUMBER(B11/B$8*100),B11/B$8*100,0)</f>
        <v>59.8698202440358</v>
      </c>
      <c r="D11" s="52">
        <f>SUM(D12:D14)</f>
        <v>1265313.023084241</v>
      </c>
      <c r="E11" s="53">
        <f>IF(ISNUMBER(D11/D$8*100),D11/D$8*100,0)</f>
        <v>64.684833763120523</v>
      </c>
      <c r="F11" s="52">
        <f>SUM(F12:F14)</f>
        <v>168729.47839894326</v>
      </c>
      <c r="G11" s="53">
        <f>IF(ISNUMBER(F11/F$8*100),F11/F$8*100,0)</f>
        <v>75.669088951681871</v>
      </c>
      <c r="H11" s="52">
        <f>SUM(H12:H14)</f>
        <v>1025234.9984305284</v>
      </c>
      <c r="I11" s="53">
        <f>IF(ISNUMBER(H11/H$8*100),H11/H$8*100,0)</f>
        <v>63.568139653062318</v>
      </c>
      <c r="J11" s="52">
        <f>SUM(J12:J14)</f>
        <v>71348.546254769317</v>
      </c>
      <c r="K11" s="53">
        <f>IF(ISNUMBER(J11/J$8*100),J11/J$8*100,0)</f>
        <v>59.296986033147036</v>
      </c>
      <c r="L11" s="52">
        <f>SUM(L12:L14)</f>
        <v>611874.99550066248</v>
      </c>
      <c r="M11" s="53">
        <f>IF(ISNUMBER(L11/L$8*100),L11/L$8*100,0)</f>
        <v>57.56308196409946</v>
      </c>
      <c r="N11" s="52">
        <f>SUM(N12:N14)</f>
        <v>2288.8003830117664</v>
      </c>
      <c r="O11" s="53">
        <f>IF(ISNUMBER(N11/N$8*100),N11/N$8*100,0)</f>
        <v>76.422356715072397</v>
      </c>
      <c r="P11" s="52">
        <f>SUM(P12:P14)</f>
        <v>107456.2183197937</v>
      </c>
      <c r="Q11" s="53">
        <f>IF(ISNUMBER(P11/P$8*100),P11/P$8*100,0)</f>
        <v>44.706186643387859</v>
      </c>
      <c r="R11" s="52">
        <f>SUM(R12:R14)</f>
        <v>186316.90006361547</v>
      </c>
      <c r="S11" s="53">
        <f>IF(ISNUMBER(R11/R$8*100),R11/R$8*100,0)</f>
        <v>50.695887248704416</v>
      </c>
    </row>
    <row r="12" spans="1:19" x14ac:dyDescent="0.2">
      <c r="A12" s="142" t="s">
        <v>50</v>
      </c>
      <c r="B12" s="52">
        <f>[1]CUADRO3!B5</f>
        <v>470655.59210949356</v>
      </c>
      <c r="C12" s="53">
        <f>IF(ISNUMBER(B12/B$8*100),B12/B$8*100,0)</f>
        <v>12.965865182901318</v>
      </c>
      <c r="D12" s="52">
        <f t="shared" ref="D12:D52" si="0">F12+H12+J12</f>
        <v>279406.07922515087</v>
      </c>
      <c r="E12" s="53">
        <f>IF(ISNUMBER(D12/D$8*100),D12/D$8*100,0)</f>
        <v>14.283687480770437</v>
      </c>
      <c r="F12" s="52">
        <f>[1]CUADRO3!D5</f>
        <v>58726.414527497138</v>
      </c>
      <c r="G12" s="53">
        <f>IF(ISNUMBER(F12/F$8*100),F12/F$8*100,0)</f>
        <v>26.336680032801869</v>
      </c>
      <c r="H12" s="52">
        <f>[1]CUADRO3!F5</f>
        <v>210442.12796130189</v>
      </c>
      <c r="I12" s="53">
        <f>IF(ISNUMBER(H12/H$8*100),H12/H$8*100,0)</f>
        <v>13.048144668890879</v>
      </c>
      <c r="J12" s="52">
        <f>[1]CUADRO3!H5</f>
        <v>10237.536736351873</v>
      </c>
      <c r="K12" s="53">
        <f>IF(ISNUMBER(J12/J$8*100),J12/J$8*100,0)</f>
        <v>8.5083033184955461</v>
      </c>
      <c r="L12" s="52">
        <f>[1]CUADRO3!J5</f>
        <v>131328.60841879158</v>
      </c>
      <c r="M12" s="53">
        <f>IF(ISNUMBER(L12/L$8*100),L12/L$8*100,0)</f>
        <v>12.354940970347002</v>
      </c>
      <c r="N12" s="52">
        <f>[1]CUADRO3!L5</f>
        <v>1208.3214565603375</v>
      </c>
      <c r="O12" s="53">
        <f>IF(ISNUMBER(N12/N$8*100),N12/N$8*100,0)</f>
        <v>40.345490181288234</v>
      </c>
      <c r="P12" s="52">
        <f>[1]CUADRO3!N5</f>
        <v>21662.371021137125</v>
      </c>
      <c r="Q12" s="53">
        <f>IF(ISNUMBER(P12/P$8*100),P12/P$8*100,0)</f>
        <v>9.0124333161172068</v>
      </c>
      <c r="R12" s="52">
        <f>[1]CUADRO3!P5</f>
        <v>37050.211987855408</v>
      </c>
      <c r="S12" s="53">
        <f>IF(ISNUMBER(R12/R$8*100),R12/R$8*100,0)</f>
        <v>10.081175507082802</v>
      </c>
    </row>
    <row r="13" spans="1:19" x14ac:dyDescent="0.2">
      <c r="A13" s="142" t="s">
        <v>51</v>
      </c>
      <c r="B13" s="52">
        <f>[1]CUADRO3!B6</f>
        <v>278894.97444633098</v>
      </c>
      <c r="C13" s="53">
        <f>IF(ISNUMBER(B13/B$8*100),B13/B$8*100,0)</f>
        <v>7.6831438943544521</v>
      </c>
      <c r="D13" s="52">
        <f t="shared" si="0"/>
        <v>180632.7534376457</v>
      </c>
      <c r="E13" s="53">
        <f>IF(ISNUMBER(D13/D$8*100),D13/D$8*100,0)</f>
        <v>9.2342364419898555</v>
      </c>
      <c r="F13" s="52">
        <f>[1]CUADRO3!D6</f>
        <v>9485.0916130316546</v>
      </c>
      <c r="G13" s="53">
        <f>IF(ISNUMBER(F13/F$8*100),F13/F$8*100,0)</f>
        <v>4.2537216839155416</v>
      </c>
      <c r="H13" s="52">
        <f>[1]CUADRO3!F6</f>
        <v>162973.01050022492</v>
      </c>
      <c r="I13" s="53">
        <f>IF(ISNUMBER(H13/H$8*100),H13/H$8*100,0)</f>
        <v>10.104894104295731</v>
      </c>
      <c r="J13" s="52">
        <f>[1]CUADRO3!H6</f>
        <v>8174.6513243891231</v>
      </c>
      <c r="K13" s="53">
        <f>IF(ISNUMBER(J13/J$8*100),J13/J$8*100,0)</f>
        <v>6.7938621156663954</v>
      </c>
      <c r="L13" s="52">
        <f>[1]CUADRO3!J6</f>
        <v>67102.863034298585</v>
      </c>
      <c r="M13" s="53">
        <f>IF(ISNUMBER(L13/L$8*100),L13/L$8*100,0)</f>
        <v>6.3128051207722331</v>
      </c>
      <c r="N13" s="52">
        <f>[1]CUADRO3!L6</f>
        <v>624.01918506787206</v>
      </c>
      <c r="O13" s="53">
        <f>IF(ISNUMBER(N13/N$8*100),N13/N$8*100,0)</f>
        <v>20.835812992810276</v>
      </c>
      <c r="P13" s="52">
        <f>[1]CUADRO3!N6</f>
        <v>11773.161958280523</v>
      </c>
      <c r="Q13" s="53">
        <f>IF(ISNUMBER(P13/P$8*100),P13/P$8*100,0)</f>
        <v>4.8981174297734515</v>
      </c>
      <c r="R13" s="52">
        <f>[1]CUADRO3!P6</f>
        <v>18762.176831040702</v>
      </c>
      <c r="S13" s="53">
        <f>IF(ISNUMBER(R13/R$8*100),R13/R$8*100,0)</f>
        <v>5.1050935306562684</v>
      </c>
    </row>
    <row r="14" spans="1:19" x14ac:dyDescent="0.2">
      <c r="A14" s="142" t="s">
        <v>77</v>
      </c>
      <c r="B14" s="52">
        <f>[1]CUADRO3!B7</f>
        <v>1423699.3707954697</v>
      </c>
      <c r="C14" s="53">
        <f>IF(ISNUMBER(B14/B$8*100),B14/B$8*100,0)</f>
        <v>39.220811166780031</v>
      </c>
      <c r="D14" s="52">
        <f t="shared" si="0"/>
        <v>805274.19042144436</v>
      </c>
      <c r="E14" s="53">
        <f>IF(ISNUMBER(D14/D$8*100),D14/D$8*100,0)</f>
        <v>41.166909840360233</v>
      </c>
      <c r="F14" s="52">
        <f>[1]CUADRO3!D7</f>
        <v>100517.97225841445</v>
      </c>
      <c r="G14" s="53">
        <f>IF(ISNUMBER(F14/F$8*100),F14/F$8*100,0)</f>
        <v>45.078687234964448</v>
      </c>
      <c r="H14" s="52">
        <f>[1]CUADRO3!F7</f>
        <v>651819.85996900161</v>
      </c>
      <c r="I14" s="53">
        <f>IF(ISNUMBER(H14/H$8*100),H14/H$8*100,0)</f>
        <v>40.415100879875709</v>
      </c>
      <c r="J14" s="52">
        <f>[1]CUADRO3!H7</f>
        <v>52936.358194028318</v>
      </c>
      <c r="K14" s="53">
        <f>IF(ISNUMBER(J14/J$8*100),J14/J$8*100,0)</f>
        <v>43.994820598985093</v>
      </c>
      <c r="L14" s="52">
        <f>[1]CUADRO3!J7</f>
        <v>413443.52404757228</v>
      </c>
      <c r="M14" s="53">
        <f>IF(ISNUMBER(L14/L$8*100),L14/L$8*100,0)</f>
        <v>38.895335872980219</v>
      </c>
      <c r="N14" s="52">
        <f>[1]CUADRO3!L7</f>
        <v>456.45974138355683</v>
      </c>
      <c r="O14" s="53">
        <f>IF(ISNUMBER(N14/N$8*100),N14/N$8*100,0)</f>
        <v>15.241053540973889</v>
      </c>
      <c r="P14" s="52">
        <f>[1]CUADRO3!N7</f>
        <v>74020.685340376047</v>
      </c>
      <c r="Q14" s="53">
        <f>IF(ISNUMBER(P14/P$8*100),P14/P$8*100,0)</f>
        <v>30.795635897497199</v>
      </c>
      <c r="R14" s="52">
        <f>[1]CUADRO3!P7</f>
        <v>130504.51124471934</v>
      </c>
      <c r="S14" s="53">
        <f>IF(ISNUMBER(R14/R$8*100),R14/R$8*100,0)</f>
        <v>35.509618210965343</v>
      </c>
    </row>
    <row r="15" spans="1:19" x14ac:dyDescent="0.2">
      <c r="A15" s="141" t="s">
        <v>52</v>
      </c>
      <c r="B15" s="52">
        <f>[1]CUADRO3!B8</f>
        <v>1456709.0778802445</v>
      </c>
      <c r="C15" s="53">
        <f>IF(ISNUMBER(B15/B$8*100),B15/B$8*100,0)</f>
        <v>40.1301797559642</v>
      </c>
      <c r="D15" s="52">
        <f t="shared" si="0"/>
        <v>690807.05866148626</v>
      </c>
      <c r="E15" s="53">
        <f>IF(ISNUMBER(D15/D$8*100),D15/D$8*100,0)</f>
        <v>35.315166236879477</v>
      </c>
      <c r="F15" s="52">
        <f>[1]CUADRO3!D8</f>
        <v>54253.883415660646</v>
      </c>
      <c r="G15" s="53">
        <f>IF(ISNUMBER(F15/F$8*100),F15/F$8*100,0)</f>
        <v>24.330911048318129</v>
      </c>
      <c r="H15" s="52">
        <f>[1]CUADRO3!F8</f>
        <v>587577.65272771416</v>
      </c>
      <c r="I15" s="53">
        <f>IF(ISNUMBER(H15/H$8*100),H15/H$8*100,0)</f>
        <v>36.431860346937682</v>
      </c>
      <c r="J15" s="52">
        <f>[1]CUADRO3!H8</f>
        <v>48975.522518111407</v>
      </c>
      <c r="K15" s="53">
        <f>IF(ISNUMBER(J15/J$8*100),J15/J$8*100,0)</f>
        <v>40.703013966852964</v>
      </c>
      <c r="L15" s="52">
        <f>[1]CUADRO3!J8</f>
        <v>451089.27712510206</v>
      </c>
      <c r="M15" s="53">
        <f>IF(ISNUMBER(L15/L$8*100),L15/L$8*100,0)</f>
        <v>42.43691803590054</v>
      </c>
      <c r="N15" s="52">
        <f>[1]CUADRO3!L8</f>
        <v>706.1352371303401</v>
      </c>
      <c r="O15" s="53">
        <f>IF(ISNUMBER(N15/N$8*100),N15/N$8*100,0)</f>
        <v>23.5776432849276</v>
      </c>
      <c r="P15" s="52">
        <f>[1]CUADRO3!N8</f>
        <v>132904.73927417435</v>
      </c>
      <c r="Q15" s="53">
        <f>IF(ISNUMBER(P15/P$8*100),P15/P$8*100,0)</f>
        <v>55.293813356612141</v>
      </c>
      <c r="R15" s="52">
        <f>[1]CUADRO3!P8</f>
        <v>181201.86758232795</v>
      </c>
      <c r="S15" s="53">
        <f>IF(ISNUMBER(R15/R$8*100),R15/R$8*100,0)</f>
        <v>49.30411275129557</v>
      </c>
    </row>
    <row r="16" spans="1:19" x14ac:dyDescent="0.2">
      <c r="A16" s="140"/>
      <c r="B16" s="52"/>
      <c r="C16" s="53"/>
      <c r="D16" s="83">
        <f t="shared" si="0"/>
        <v>0</v>
      </c>
      <c r="E16" s="53"/>
      <c r="F16" s="83"/>
      <c r="G16" s="53"/>
      <c r="H16" s="83"/>
      <c r="I16" s="53"/>
      <c r="J16" s="83"/>
      <c r="K16" s="53"/>
      <c r="L16" s="83"/>
      <c r="M16" s="53"/>
      <c r="N16" s="83"/>
      <c r="O16" s="53"/>
      <c r="P16" s="83"/>
    </row>
    <row r="17" spans="1:19" x14ac:dyDescent="0.2">
      <c r="A17" s="140" t="s">
        <v>12</v>
      </c>
      <c r="B17" s="81"/>
      <c r="C17" s="51"/>
      <c r="D17" s="81"/>
      <c r="E17" s="51"/>
      <c r="F17" s="81"/>
      <c r="G17" s="51"/>
      <c r="H17" s="81"/>
      <c r="I17" s="51"/>
      <c r="J17" s="81"/>
      <c r="K17" s="51"/>
      <c r="L17" s="81"/>
      <c r="M17" s="51"/>
      <c r="N17" s="81"/>
      <c r="O17" s="51"/>
      <c r="P17" s="81"/>
    </row>
    <row r="18" spans="1:19" x14ac:dyDescent="0.2">
      <c r="A18" s="143" t="s">
        <v>35</v>
      </c>
      <c r="B18" s="52">
        <f>[1]CUADRO3!B9</f>
        <v>229106.98314077992</v>
      </c>
      <c r="C18" s="53">
        <f>IF(ISNUMBER(B18/B$8*100),B18/B$8*100,0)</f>
        <v>6.3115583999552731</v>
      </c>
      <c r="D18" s="52">
        <f t="shared" si="0"/>
        <v>101489.27958466341</v>
      </c>
      <c r="E18" s="53">
        <f>IF(ISNUMBER(D18/D$8*100),D18/D$8*100,0)</f>
        <v>5.188294958563584</v>
      </c>
      <c r="F18" s="52">
        <f>[1]CUADRO3!D9</f>
        <v>0</v>
      </c>
      <c r="G18" s="53">
        <f>IF(ISNUMBER(F18/F$8*100),F18/F$8*100,0)</f>
        <v>0</v>
      </c>
      <c r="H18" s="52">
        <f>[1]CUADRO3!F9</f>
        <v>91746.93436949169</v>
      </c>
      <c r="I18" s="53">
        <f>IF(ISNUMBER(H18/H$8*100),H18/H$8*100,0)</f>
        <v>5.6886293831836925</v>
      </c>
      <c r="J18" s="52">
        <f>[1]CUADRO3!H9</f>
        <v>9742.3452151717156</v>
      </c>
      <c r="K18" s="53">
        <f>IF(ISNUMBER(J18/J$8*100),J18/J$8*100,0)</f>
        <v>8.0967551334729269</v>
      </c>
      <c r="L18" s="52">
        <f>[1]CUADRO3!J9</f>
        <v>80060.622200056314</v>
      </c>
      <c r="M18" s="53">
        <f>IF(ISNUMBER(L18/L$8*100),L18/L$8*100,0)</f>
        <v>7.5318262581195023</v>
      </c>
      <c r="N18" s="52">
        <f>[1]CUADRO3!L9</f>
        <v>208.00639502262402</v>
      </c>
      <c r="O18" s="53">
        <f>IF(ISNUMBER(N18/N$8*100),N18/N$8*100,0)</f>
        <v>6.9452709976034255</v>
      </c>
      <c r="P18" s="52">
        <f>[1]CUADRO3!N9</f>
        <v>13084.060532838379</v>
      </c>
      <c r="Q18" s="53">
        <f>IF(ISNUMBER(P18/P$8*100),P18/P$8*100,0)</f>
        <v>5.4435049118670715</v>
      </c>
      <c r="R18" s="52">
        <f>[1]CUADRO3!P9</f>
        <v>34265.014428199815</v>
      </c>
      <c r="S18" s="53">
        <f>IF(ISNUMBER(R18/R$8*100),R18/R$8*100,0)</f>
        <v>9.3233373217037183</v>
      </c>
    </row>
    <row r="19" spans="1:19" x14ac:dyDescent="0.2">
      <c r="A19" s="143" t="s">
        <v>36</v>
      </c>
      <c r="B19" s="52">
        <f>[1]CUADRO3!B10</f>
        <v>1743654.1921716954</v>
      </c>
      <c r="C19" s="53">
        <f>IF(ISNUMBER(B19/B$8*100),B19/B$8*100,0)</f>
        <v>48.035093092104113</v>
      </c>
      <c r="D19" s="52">
        <f t="shared" si="0"/>
        <v>855651.91924083862</v>
      </c>
      <c r="E19" s="53">
        <f>IF(ISNUMBER(D19/D$8*100),D19/D$8*100,0)</f>
        <v>43.742300241466637</v>
      </c>
      <c r="F19" s="52">
        <f>[1]CUADRO3!D10</f>
        <v>29827.836707634553</v>
      </c>
      <c r="G19" s="53">
        <f>IF(ISNUMBER(F19/F$8*100),F19/F$8*100,0)</f>
        <v>13.376709573710011</v>
      </c>
      <c r="H19" s="52">
        <f>[1]CUADRO3!F10</f>
        <v>750477.6337285944</v>
      </c>
      <c r="I19" s="53">
        <f>IF(ISNUMBER(H19/H$8*100),H19/H$8*100,0)</f>
        <v>46.532226367993729</v>
      </c>
      <c r="J19" s="52">
        <f>[1]CUADRO3!H10</f>
        <v>75346.448804609681</v>
      </c>
      <c r="K19" s="53">
        <f>IF(ISNUMBER(J19/J$8*100),J19/J$8*100,0)</f>
        <v>62.61959853338309</v>
      </c>
      <c r="L19" s="52">
        <f>[1]CUADRO3!J10</f>
        <v>563416.64311287575</v>
      </c>
      <c r="M19" s="53">
        <f>IF(ISNUMBER(L19/L$8*100),L19/L$8*100,0)</f>
        <v>53.004287878943281</v>
      </c>
      <c r="N19" s="52">
        <f>[1]CUADRO3!L10</f>
        <v>1017.5337549713508</v>
      </c>
      <c r="O19" s="53">
        <f>IF(ISNUMBER(N19/N$8*100),N19/N$8*100,0)</f>
        <v>33.975146181041112</v>
      </c>
      <c r="P19" s="52">
        <f>[1]CUADRO3!N10</f>
        <v>107403.081523948</v>
      </c>
      <c r="Q19" s="53">
        <f>IF(ISNUMBER(P19/P$8*100),P19/P$8*100,0)</f>
        <v>44.684079560616347</v>
      </c>
      <c r="R19" s="52">
        <f>[1]CUADRO3!P10</f>
        <v>216165.01453906627</v>
      </c>
      <c r="S19" s="53">
        <f>IF(ISNUMBER(R19/R$8*100),R19/R$8*100,0)</f>
        <v>58.817408407102945</v>
      </c>
    </row>
    <row r="20" spans="1:19" x14ac:dyDescent="0.2">
      <c r="A20" s="143" t="s">
        <v>37</v>
      </c>
      <c r="B20" s="52">
        <f>[1]CUADRO3!B11</f>
        <v>1160482.9641456555</v>
      </c>
      <c r="C20" s="53">
        <f>IF(ISNUMBER(B20/B$8*100),B20/B$8*100,0)</f>
        <v>31.969588617287283</v>
      </c>
      <c r="D20" s="52">
        <f t="shared" si="0"/>
        <v>662792.42403005238</v>
      </c>
      <c r="E20" s="53">
        <f>IF(ISNUMBER(D20/D$8*100),D20/D$8*100,0)</f>
        <v>33.883013124559689</v>
      </c>
      <c r="F20" s="52">
        <f>[1]CUADRO3!D11</f>
        <v>75368.898357835234</v>
      </c>
      <c r="G20" s="53">
        <f>IF(ISNUMBER(F20/F$8*100),F20/F$8*100,0)</f>
        <v>33.800234127109249</v>
      </c>
      <c r="H20" s="52">
        <f>[1]CUADRO3!F11</f>
        <v>557397.78841886832</v>
      </c>
      <c r="I20" s="53">
        <f>IF(ISNUMBER(H20/H$8*100),H20/H$8*100,0)</f>
        <v>34.560603676972192</v>
      </c>
      <c r="J20" s="52">
        <f>[1]CUADRO3!H11</f>
        <v>30025.737253348754</v>
      </c>
      <c r="K20" s="53">
        <f>IF(ISNUMBER(J20/J$8*100),J20/J$8*100,0)</f>
        <v>24.954057454642953</v>
      </c>
      <c r="L20" s="52">
        <f>[1]CUADRO3!J11</f>
        <v>306864.10034975532</v>
      </c>
      <c r="M20" s="53">
        <f>IF(ISNUMBER(L20/L$8*100),L20/L$8*100,0)</f>
        <v>28.86871254776333</v>
      </c>
      <c r="N20" s="52">
        <f>[1]CUADRO3!L11</f>
        <v>1537.0259592711436</v>
      </c>
      <c r="O20" s="53">
        <f>IF(ISNUMBER(N20/N$8*100),N20/N$8*100,0)</f>
        <v>51.320834709569262</v>
      </c>
      <c r="P20" s="52">
        <f>[1]CUADRO3!N11</f>
        <v>97102.065376697792</v>
      </c>
      <c r="Q20" s="53">
        <f>IF(ISNUMBER(P20/P$8*100),P20/P$8*100,0)</f>
        <v>40.398435065618415</v>
      </c>
      <c r="R20" s="52">
        <f>[1]CUADRO3!P11</f>
        <v>92187.348429886479</v>
      </c>
      <c r="S20" s="53">
        <f>IF(ISNUMBER(R20/R$8*100),R20/R$8*100,0)</f>
        <v>25.08371178439981</v>
      </c>
    </row>
    <row r="21" spans="1:19" x14ac:dyDescent="0.2">
      <c r="A21" s="143" t="s">
        <v>38</v>
      </c>
      <c r="B21" s="52">
        <f>[1]CUADRO3!B12</f>
        <v>435810.93107822153</v>
      </c>
      <c r="C21" s="53">
        <f>IF(ISNUMBER(B21/B$8*100),B21/B$8*100,0)</f>
        <v>12.005946327480039</v>
      </c>
      <c r="D21" s="52">
        <f t="shared" si="0"/>
        <v>306507.46582101862</v>
      </c>
      <c r="E21" s="53">
        <f>IF(ISNUMBER(D21/D$8*100),D21/D$8*100,0)</f>
        <v>15.66915388688602</v>
      </c>
      <c r="F21" s="52">
        <f>[1]CUADRO3!D12</f>
        <v>117034.24125070052</v>
      </c>
      <c r="G21" s="53">
        <f>IF(ISNUMBER(F21/F$8*100),F21/F$8*100,0)</f>
        <v>52.485638524010966</v>
      </c>
      <c r="H21" s="52">
        <f>[1]CUADRO3!F12</f>
        <v>185987.07395538865</v>
      </c>
      <c r="I21" s="53">
        <f>IF(ISNUMBER(H21/H$8*100),H21/H$8*100,0)</f>
        <v>11.531846170838374</v>
      </c>
      <c r="J21" s="52">
        <f>[1]CUADRO3!H12</f>
        <v>3486.1506149294701</v>
      </c>
      <c r="K21" s="53">
        <f>IF(ISNUMBER(J21/J$8*100),J21/J$8*100,0)</f>
        <v>2.8973011389016436</v>
      </c>
      <c r="L21" s="52">
        <f>[1]CUADRO3!J12</f>
        <v>97676.874913262931</v>
      </c>
      <c r="M21" s="53">
        <f>IF(ISNUMBER(L21/L$8*100),L21/L$8*100,0)</f>
        <v>9.1891023460251144</v>
      </c>
      <c r="N21" s="52">
        <f>[1]CUADRO3!L12</f>
        <v>232.36951087698802</v>
      </c>
      <c r="O21" s="53">
        <f>IF(ISNUMBER(N21/N$8*100),N21/N$8*100,0)</f>
        <v>7.7587481117861996</v>
      </c>
      <c r="P21" s="52">
        <f>[1]CUADRO3!N12</f>
        <v>18969.611662859017</v>
      </c>
      <c r="Q21" s="53">
        <f>IF(ISNUMBER(P21/P$8*100),P21/P$8*100,0)</f>
        <v>7.8921351673525972</v>
      </c>
      <c r="R21" s="52">
        <f>[1]CUADRO3!P12</f>
        <v>12424.60917020512</v>
      </c>
      <c r="S21" s="53">
        <f>IF(ISNUMBER(R21/R$8*100),R21/R$8*100,0)</f>
        <v>3.380673387045805</v>
      </c>
    </row>
    <row r="22" spans="1:19" x14ac:dyDescent="0.2">
      <c r="A22" s="142" t="s">
        <v>45</v>
      </c>
      <c r="B22" s="52">
        <f>[1]CUADRO3!B13</f>
        <v>60903.944695176149</v>
      </c>
      <c r="C22" s="53">
        <f>IF(ISNUMBER(B22/B$8*100),B22/B$8*100,0)</f>
        <v>1.6778135631730091</v>
      </c>
      <c r="D22" s="52">
        <f t="shared" si="0"/>
        <v>29678.993069152482</v>
      </c>
      <c r="E22" s="53">
        <f>IF(ISNUMBER(D22/D$8*100),D22/D$8*100,0)</f>
        <v>1.5172377885239872</v>
      </c>
      <c r="F22" s="52">
        <f>[1]CUADRO3!D13</f>
        <v>752.38549843354804</v>
      </c>
      <c r="G22" s="53">
        <f>IF(ISNUMBER(F22/F$8*100),F22/F$8*100,0)</f>
        <v>0.33741777516974891</v>
      </c>
      <c r="H22" s="52">
        <f>[1]CUADRO3!F13</f>
        <v>27203.220685897864</v>
      </c>
      <c r="I22" s="53">
        <f>IF(ISNUMBER(H22/H$8*100),H22/H$8*100,0)</f>
        <v>1.6866944010119127</v>
      </c>
      <c r="J22" s="52">
        <f>[1]CUADRO3!H13</f>
        <v>1723.38688482107</v>
      </c>
      <c r="K22" s="53">
        <f>IF(ISNUMBER(J22/J$8*100),J22/J$8*100,0)</f>
        <v>1.4322877395993578</v>
      </c>
      <c r="L22" s="52">
        <f>[1]CUADRO3!J13</f>
        <v>14946.032049813282</v>
      </c>
      <c r="M22" s="53">
        <f>IF(ISNUMBER(L22/L$8*100),L22/L$8*100,0)</f>
        <v>1.4060709691486779</v>
      </c>
      <c r="N22" s="52">
        <f>[1]CUADRO3!L13</f>
        <v>0</v>
      </c>
      <c r="O22" s="53">
        <f>IF(ISNUMBER(N22/N$8*100),N22/N$8*100,0)</f>
        <v>0</v>
      </c>
      <c r="P22" s="52">
        <f>[1]CUADRO3!N13</f>
        <v>3802.1384976248751</v>
      </c>
      <c r="Q22" s="53">
        <f>IF(ISNUMBER(P22/P$8*100),P22/P$8*100,0)</f>
        <v>1.5818452945455777</v>
      </c>
      <c r="R22" s="52">
        <f>[1]CUADRO3!P13</f>
        <v>12476.781078585531</v>
      </c>
      <c r="S22" s="53">
        <f>IF(ISNUMBER(R22/R$8*100),R22/R$8*100,0)</f>
        <v>3.3948690997476589</v>
      </c>
    </row>
    <row r="23" spans="1:19" x14ac:dyDescent="0.2">
      <c r="A23"/>
      <c r="B23" s="83"/>
      <c r="C23" s="84"/>
      <c r="D23" s="83"/>
      <c r="E23" s="84"/>
      <c r="F23" s="83"/>
      <c r="G23" s="84"/>
      <c r="H23" s="83"/>
      <c r="I23" s="84"/>
      <c r="J23" s="83"/>
      <c r="K23" s="84"/>
      <c r="L23" s="83"/>
      <c r="M23" s="84"/>
      <c r="N23" s="83"/>
      <c r="O23" s="84"/>
      <c r="P23" s="83"/>
      <c r="Q23" s="84"/>
      <c r="R23" s="83"/>
      <c r="S23" s="84"/>
    </row>
    <row r="24" spans="1:19" x14ac:dyDescent="0.2">
      <c r="A24" s="145" t="s">
        <v>17</v>
      </c>
      <c r="B24" s="81"/>
      <c r="C24" s="51"/>
      <c r="D24" s="81"/>
      <c r="E24" s="51"/>
      <c r="F24" s="81"/>
      <c r="G24" s="51"/>
      <c r="H24" s="81"/>
      <c r="I24" s="51"/>
      <c r="J24" s="81"/>
      <c r="K24" s="51"/>
      <c r="L24" s="81"/>
      <c r="M24" s="51"/>
      <c r="N24" s="81"/>
      <c r="O24" s="51"/>
      <c r="P24" s="81"/>
      <c r="Q24" s="51"/>
      <c r="R24" s="81"/>
      <c r="S24" s="51"/>
    </row>
    <row r="25" spans="1:19" x14ac:dyDescent="0.2">
      <c r="A25" s="143" t="s">
        <v>39</v>
      </c>
      <c r="B25" s="52">
        <f>[1]CUADRO3!B14</f>
        <v>255368.46854709892</v>
      </c>
      <c r="C25" s="53">
        <f t="shared" ref="C25:C31" si="1">IF(ISNUMBER(B25/B$8*100),B25/B$8*100,0)</f>
        <v>7.0350234665338256</v>
      </c>
      <c r="D25" s="52">
        <f t="shared" si="0"/>
        <v>126008.51565366506</v>
      </c>
      <c r="E25" s="53">
        <f t="shared" ref="E25:E31" si="2">IF(ISNUMBER(D25/D$8*100),D25/D$8*100,0)</f>
        <v>6.4417576829541838</v>
      </c>
      <c r="F25" s="52">
        <f>[1]CUADRO3!D14</f>
        <v>1059.2028556955102</v>
      </c>
      <c r="G25" s="53">
        <f t="shared" ref="G25:G31" si="3">IF(ISNUMBER(F25/F$8*100),F25/F$8*100,0)</f>
        <v>0.47501430020423141</v>
      </c>
      <c r="H25" s="52">
        <f>[1]CUADRO3!F14</f>
        <v>115283.44837757993</v>
      </c>
      <c r="I25" s="53">
        <f t="shared" ref="I25:I31" si="4">IF(ISNUMBER(H25/H$8*100),H25/H$8*100,0)</f>
        <v>7.147975203120402</v>
      </c>
      <c r="J25" s="52">
        <f>[1]CUADRO3!H14</f>
        <v>9665.864420389622</v>
      </c>
      <c r="K25" s="53">
        <f t="shared" ref="K25:K31" si="5">IF(ISNUMBER(J25/J$8*100),J25/J$8*100,0)</f>
        <v>8.0331927925696647</v>
      </c>
      <c r="L25" s="52">
        <f>[1]CUADRO3!J14</f>
        <v>15323.05583848849</v>
      </c>
      <c r="M25" s="53">
        <f t="shared" ref="M25:M31" si="6">IF(ISNUMBER(L25/L$8*100),L25/L$8*100,0)</f>
        <v>1.4415400623613663</v>
      </c>
      <c r="N25" s="52">
        <f>[1]CUADRO3!L14</f>
        <v>1433.5465450165989</v>
      </c>
      <c r="O25" s="53">
        <f t="shared" ref="O25:O31" si="7">IF(ISNUMBER(N25/N$8*100),N25/N$8*100,0)</f>
        <v>47.865688176247964</v>
      </c>
      <c r="P25" s="52">
        <f>[1]CUADRO3!N14</f>
        <v>71891.526293135961</v>
      </c>
      <c r="Q25" s="53">
        <f t="shared" ref="Q25:Q31" si="8">IF(ISNUMBER(P25/P$8*100),P25/P$8*100,0)</f>
        <v>29.909818554883351</v>
      </c>
      <c r="R25" s="52">
        <f>[1]CUADRO3!P14</f>
        <v>40711.824216793662</v>
      </c>
      <c r="S25" s="53">
        <f t="shared" ref="S25:S31" si="9">IF(ISNUMBER(R25/R$8*100),R25/R$8*100,0)</f>
        <v>11.077481696394404</v>
      </c>
    </row>
    <row r="26" spans="1:19" x14ac:dyDescent="0.2">
      <c r="A26" s="143" t="s">
        <v>40</v>
      </c>
      <c r="B26" s="52">
        <f>[1]CUADRO3!B15</f>
        <v>599848.34124789305</v>
      </c>
      <c r="C26" s="53">
        <f t="shared" si="1"/>
        <v>16.524934268703621</v>
      </c>
      <c r="D26" s="52">
        <f t="shared" si="0"/>
        <v>408467.65530303522</v>
      </c>
      <c r="E26" s="53">
        <f t="shared" si="2"/>
        <v>20.881522515657668</v>
      </c>
      <c r="F26" s="52">
        <f>[1]CUADRO3!D15</f>
        <v>15559.085202247092</v>
      </c>
      <c r="G26" s="53">
        <f t="shared" si="3"/>
        <v>6.9776888623571178</v>
      </c>
      <c r="H26" s="52">
        <f>[1]CUADRO3!F15</f>
        <v>370852.86128763511</v>
      </c>
      <c r="I26" s="53">
        <f t="shared" si="4"/>
        <v>22.99416866685085</v>
      </c>
      <c r="J26" s="52">
        <f>[1]CUADRO3!H15</f>
        <v>22055.708813153018</v>
      </c>
      <c r="K26" s="53">
        <f t="shared" si="5"/>
        <v>18.330255150184925</v>
      </c>
      <c r="L26" s="52">
        <f>[1]CUADRO3!J15</f>
        <v>69050.541091905456</v>
      </c>
      <c r="M26" s="53">
        <f t="shared" si="6"/>
        <v>6.496035931794288</v>
      </c>
      <c r="N26" s="52">
        <f>[1]CUADRO3!L15</f>
        <v>929.47804350795195</v>
      </c>
      <c r="O26" s="53">
        <f t="shared" si="7"/>
        <v>31.034992447144798</v>
      </c>
      <c r="P26" s="52">
        <f>[1]CUADRO3!N15</f>
        <v>58828.357610929503</v>
      </c>
      <c r="Q26" s="53">
        <f t="shared" si="8"/>
        <v>24.475005508301329</v>
      </c>
      <c r="R26" s="52">
        <f>[1]CUADRO3!P15</f>
        <v>62572.309198515599</v>
      </c>
      <c r="S26" s="53">
        <f t="shared" si="9"/>
        <v>17.025609222437282</v>
      </c>
    </row>
    <row r="27" spans="1:19" x14ac:dyDescent="0.2">
      <c r="A27" s="143" t="s">
        <v>41</v>
      </c>
      <c r="B27" s="52">
        <f>[1]CUADRO3!B16</f>
        <v>465700.00663982151</v>
      </c>
      <c r="C27" s="53">
        <f t="shared" si="1"/>
        <v>12.829346135471908</v>
      </c>
      <c r="D27" s="52">
        <f t="shared" si="0"/>
        <v>297390.64691445831</v>
      </c>
      <c r="E27" s="53">
        <f t="shared" si="2"/>
        <v>15.203087463273413</v>
      </c>
      <c r="F27" s="52">
        <f>[1]CUADRO3!D16</f>
        <v>22349.412692867747</v>
      </c>
      <c r="G27" s="53">
        <f t="shared" si="3"/>
        <v>10.022905974235792</v>
      </c>
      <c r="H27" s="52">
        <f>[1]CUADRO3!F16</f>
        <v>266281.61492963217</v>
      </c>
      <c r="I27" s="53">
        <f t="shared" si="4"/>
        <v>16.510387287599823</v>
      </c>
      <c r="J27" s="52">
        <f>[1]CUADRO3!H16</f>
        <v>8759.6192919583918</v>
      </c>
      <c r="K27" s="53">
        <f t="shared" si="5"/>
        <v>7.280022510286555</v>
      </c>
      <c r="L27" s="52">
        <f>[1]CUADRO3!J16</f>
        <v>98388.682912613382</v>
      </c>
      <c r="M27" s="53">
        <f t="shared" si="6"/>
        <v>9.2560667791374449</v>
      </c>
      <c r="N27" s="52">
        <f>[1]CUADRO3!L16</f>
        <v>0</v>
      </c>
      <c r="O27" s="53">
        <f t="shared" si="7"/>
        <v>0</v>
      </c>
      <c r="P27" s="52">
        <f>[1]CUADRO3!N16</f>
        <v>26194.216120466146</v>
      </c>
      <c r="Q27" s="53">
        <f t="shared" si="8"/>
        <v>10.897866434995224</v>
      </c>
      <c r="R27" s="52">
        <f>[1]CUADRO3!P16</f>
        <v>43726.460692283719</v>
      </c>
      <c r="S27" s="53">
        <f t="shared" si="9"/>
        <v>11.897749051664345</v>
      </c>
    </row>
    <row r="28" spans="1:19" x14ac:dyDescent="0.2">
      <c r="A28" s="143" t="s">
        <v>46</v>
      </c>
      <c r="B28" s="52">
        <f>[1]CUADRO3!B17</f>
        <v>510352.53241076373</v>
      </c>
      <c r="C28" s="53">
        <f t="shared" si="1"/>
        <v>14.059457152802334</v>
      </c>
      <c r="D28" s="52">
        <f t="shared" si="0"/>
        <v>328049.96085264307</v>
      </c>
      <c r="E28" s="53">
        <f t="shared" si="2"/>
        <v>16.770440828963675</v>
      </c>
      <c r="F28" s="52">
        <f>[1]CUADRO3!D17</f>
        <v>32695.776396882298</v>
      </c>
      <c r="G28" s="53">
        <f t="shared" si="3"/>
        <v>14.662877145096905</v>
      </c>
      <c r="H28" s="52">
        <f>[1]CUADRO3!F17</f>
        <v>279699.98361627647</v>
      </c>
      <c r="I28" s="53">
        <f t="shared" si="4"/>
        <v>17.342372867388516</v>
      </c>
      <c r="J28" s="52">
        <f>[1]CUADRO3!H17</f>
        <v>15654.200839484309</v>
      </c>
      <c r="K28" s="53">
        <f t="shared" si="5"/>
        <v>13.010032821473649</v>
      </c>
      <c r="L28" s="52">
        <f>[1]CUADRO3!J17</f>
        <v>115288.59039754821</v>
      </c>
      <c r="M28" s="53">
        <f t="shared" si="6"/>
        <v>10.845951587136513</v>
      </c>
      <c r="N28" s="52">
        <f>[1]CUADRO3!L17</f>
        <v>0</v>
      </c>
      <c r="O28" s="53">
        <f t="shared" si="7"/>
        <v>0</v>
      </c>
      <c r="P28" s="52">
        <f>[1]CUADRO3!N17</f>
        <v>18133.619990895768</v>
      </c>
      <c r="Q28" s="53">
        <f t="shared" si="8"/>
        <v>7.5443284019229742</v>
      </c>
      <c r="R28" s="52">
        <f>[1]CUADRO3!P17</f>
        <v>48880.361169677009</v>
      </c>
      <c r="S28" s="53">
        <f t="shared" si="9"/>
        <v>13.300099334455453</v>
      </c>
    </row>
    <row r="29" spans="1:19" x14ac:dyDescent="0.2">
      <c r="A29" s="143" t="s">
        <v>47</v>
      </c>
      <c r="B29" s="52">
        <f>[1]CUADRO3!B18</f>
        <v>660853.6202575675</v>
      </c>
      <c r="C29" s="53">
        <f t="shared" si="1"/>
        <v>18.205539442307302</v>
      </c>
      <c r="D29" s="52">
        <f t="shared" si="0"/>
        <v>345317.61469291395</v>
      </c>
      <c r="E29" s="53">
        <f t="shared" si="2"/>
        <v>17.653191024179733</v>
      </c>
      <c r="F29" s="52">
        <f>[1]CUADRO3!D18</f>
        <v>42801.019299864594</v>
      </c>
      <c r="G29" s="53">
        <f t="shared" si="3"/>
        <v>19.194714328260439</v>
      </c>
      <c r="H29" s="52">
        <f>[1]CUADRO3!F18</f>
        <v>279947.97832743131</v>
      </c>
      <c r="I29" s="53">
        <f t="shared" si="4"/>
        <v>17.357749402969183</v>
      </c>
      <c r="J29" s="52">
        <f>[1]CUADRO3!H18</f>
        <v>22568.617065618029</v>
      </c>
      <c r="K29" s="53">
        <f t="shared" si="5"/>
        <v>18.756527514223041</v>
      </c>
      <c r="L29" s="52">
        <f>[1]CUADRO3!J18</f>
        <v>225115.41744890029</v>
      </c>
      <c r="M29" s="53">
        <f t="shared" si="6"/>
        <v>21.178079381051422</v>
      </c>
      <c r="N29" s="52">
        <f>[1]CUADRO3!L18</f>
        <v>0</v>
      </c>
      <c r="O29" s="53">
        <f t="shared" si="7"/>
        <v>0</v>
      </c>
      <c r="P29" s="52">
        <f>[1]CUADRO3!N18</f>
        <v>21882.220196468406</v>
      </c>
      <c r="Q29" s="53">
        <f t="shared" si="8"/>
        <v>9.1038995748357561</v>
      </c>
      <c r="R29" s="52">
        <f>[1]CUADRO3!P18</f>
        <v>68538.367919286175</v>
      </c>
      <c r="S29" s="53">
        <f t="shared" si="9"/>
        <v>18.648943660290563</v>
      </c>
    </row>
    <row r="30" spans="1:19" x14ac:dyDescent="0.2">
      <c r="A30" s="143" t="s">
        <v>48</v>
      </c>
      <c r="B30" s="52">
        <f>[1]CUADRO3!B19</f>
        <v>767173.35549704754</v>
      </c>
      <c r="C30" s="53">
        <f t="shared" si="1"/>
        <v>21.134490837994022</v>
      </c>
      <c r="D30" s="52">
        <f t="shared" si="0"/>
        <v>344378.35254526907</v>
      </c>
      <c r="E30" s="53">
        <f t="shared" si="2"/>
        <v>17.605174434788825</v>
      </c>
      <c r="F30" s="52">
        <f>[1]CUADRO3!D19</f>
        <v>90059.749579233656</v>
      </c>
      <c r="G30" s="53">
        <f t="shared" si="3"/>
        <v>40.388551345867882</v>
      </c>
      <c r="H30" s="52">
        <f>[1]CUADRO3!F19</f>
        <v>225199.47156540147</v>
      </c>
      <c r="I30" s="53">
        <f t="shared" si="4"/>
        <v>13.963151355718493</v>
      </c>
      <c r="J30" s="52">
        <f>[1]CUADRO3!H19</f>
        <v>29119.131400633978</v>
      </c>
      <c r="K30" s="53">
        <f t="shared" si="5"/>
        <v>24.200587378405711</v>
      </c>
      <c r="L30" s="52">
        <f>[1]CUADRO3!J19</f>
        <v>328752.32160777791</v>
      </c>
      <c r="M30" s="53">
        <f t="shared" si="6"/>
        <v>30.927880651687811</v>
      </c>
      <c r="N30" s="52">
        <f>[1]CUADRO3!L19</f>
        <v>353.06761856517005</v>
      </c>
      <c r="O30" s="53">
        <f t="shared" si="7"/>
        <v>11.7888216424638</v>
      </c>
      <c r="P30" s="52">
        <f>[1]CUADRO3!N19</f>
        <v>28953.864453530059</v>
      </c>
      <c r="Q30" s="53">
        <f t="shared" si="8"/>
        <v>12.045993136056914</v>
      </c>
      <c r="R30" s="52">
        <f>[1]CUADRO3!P19</f>
        <v>64735.74927190796</v>
      </c>
      <c r="S30" s="53">
        <f t="shared" si="9"/>
        <v>17.614270336874995</v>
      </c>
    </row>
    <row r="31" spans="1:19" x14ac:dyDescent="0.2">
      <c r="A31" s="142" t="s">
        <v>78</v>
      </c>
      <c r="B31" s="52">
        <f>[1]CUADRO3!B20</f>
        <v>370662.6906313448</v>
      </c>
      <c r="C31" s="53">
        <f t="shared" si="1"/>
        <v>10.211208696186944</v>
      </c>
      <c r="D31" s="52">
        <f t="shared" si="0"/>
        <v>106507.33578374119</v>
      </c>
      <c r="E31" s="53">
        <f t="shared" si="2"/>
        <v>5.4448260501824297</v>
      </c>
      <c r="F31" s="52">
        <f>[1]CUADRO3!D20</f>
        <v>18459.115787812967</v>
      </c>
      <c r="G31" s="53">
        <f t="shared" si="3"/>
        <v>8.2782480439776105</v>
      </c>
      <c r="H31" s="52">
        <f>[1]CUADRO3!F20</f>
        <v>75547.293054284761</v>
      </c>
      <c r="I31" s="53">
        <f t="shared" si="4"/>
        <v>4.6841952163526512</v>
      </c>
      <c r="J31" s="52">
        <f>[1]CUADRO3!H20</f>
        <v>12500.926941643451</v>
      </c>
      <c r="K31" s="53">
        <f t="shared" si="5"/>
        <v>10.389381832856516</v>
      </c>
      <c r="L31" s="52">
        <f>[1]CUADRO3!J20</f>
        <v>211045.66332852998</v>
      </c>
      <c r="M31" s="53">
        <f t="shared" si="6"/>
        <v>19.854445606831071</v>
      </c>
      <c r="N31" s="52">
        <f>[1]CUADRO3!L20</f>
        <v>278.84341305238559</v>
      </c>
      <c r="O31" s="53">
        <f t="shared" si="7"/>
        <v>9.3104977341434392</v>
      </c>
      <c r="P31" s="52">
        <f>[1]CUADRO3!N20</f>
        <v>14477.152928542304</v>
      </c>
      <c r="Q31" s="53">
        <f t="shared" si="8"/>
        <v>6.0230883890044931</v>
      </c>
      <c r="R31" s="52">
        <f>[1]CUADRO3!P20</f>
        <v>38353.695177479727</v>
      </c>
      <c r="S31" s="53">
        <f t="shared" si="9"/>
        <v>10.435846697883067</v>
      </c>
    </row>
    <row r="32" spans="1:19" x14ac:dyDescent="0.2">
      <c r="A32" s="144"/>
      <c r="B32" s="83"/>
      <c r="C32" s="53"/>
      <c r="D32" s="83"/>
      <c r="E32" s="53"/>
      <c r="F32" s="83"/>
      <c r="G32" s="53"/>
      <c r="H32" s="83"/>
      <c r="I32" s="53"/>
      <c r="J32" s="83"/>
      <c r="K32" s="53"/>
      <c r="L32" s="83"/>
      <c r="M32" s="53"/>
      <c r="N32" s="83"/>
      <c r="O32" s="53"/>
      <c r="P32" s="83"/>
      <c r="Q32" s="53"/>
      <c r="R32" s="83"/>
      <c r="S32" s="53"/>
    </row>
    <row r="33" spans="1:19" x14ac:dyDescent="0.2">
      <c r="A33" s="140" t="s">
        <v>13</v>
      </c>
      <c r="B33" s="81"/>
      <c r="C33" s="51"/>
      <c r="D33" s="81"/>
      <c r="E33" s="51"/>
      <c r="F33" s="81"/>
      <c r="G33" s="51"/>
      <c r="H33" s="81"/>
      <c r="I33" s="51"/>
      <c r="J33" s="81"/>
      <c r="K33" s="51"/>
      <c r="L33" s="81"/>
      <c r="M33" s="51"/>
      <c r="N33" s="81"/>
      <c r="O33" s="51"/>
      <c r="P33" s="81"/>
      <c r="Q33" s="51"/>
      <c r="R33" s="81"/>
      <c r="S33" s="51"/>
    </row>
    <row r="34" spans="1:19" x14ac:dyDescent="0.2">
      <c r="A34" s="142" t="s">
        <v>53</v>
      </c>
      <c r="B34" s="52">
        <f>[1]CUADRO3!B22</f>
        <v>2188857.5118891369</v>
      </c>
      <c r="C34" s="53">
        <f t="shared" ref="C34:C45" si="10">IF(ISNUMBER(B34/B$8*100),B34/B$8*100,0)</f>
        <v>60.299785829662312</v>
      </c>
      <c r="D34" s="52">
        <f t="shared" si="0"/>
        <v>1279467.6977172983</v>
      </c>
      <c r="E34" s="53">
        <f t="shared" ref="E34:E45" si="11">IF(ISNUMBER(D34/D$8*100),D34/D$8*100,0)</f>
        <v>65.408443461990601</v>
      </c>
      <c r="F34" s="52">
        <f>[1]CUADRO3!D22</f>
        <v>88837.569896326677</v>
      </c>
      <c r="G34" s="53">
        <f t="shared" ref="G34:G45" si="12">IF(ISNUMBER(F34/F$8*100),F34/F$8*100,0)</f>
        <v>39.840447813406506</v>
      </c>
      <c r="H34" s="52">
        <f>[1]CUADRO3!F22</f>
        <v>1182806.7170863422</v>
      </c>
      <c r="I34" s="53">
        <f t="shared" ref="I34:I45" si="13">IF(ISNUMBER(H34/H$8*100),H34/H$8*100,0)</f>
        <v>73.338134856327457</v>
      </c>
      <c r="J34" s="52">
        <f>[1]CUADRO3!H22</f>
        <v>7823.4107346294904</v>
      </c>
      <c r="K34" s="53">
        <f t="shared" ref="K34:K45" si="14">IF(ISNUMBER(J34/J$8*100),J34/J$8*100,0)</f>
        <v>6.5019499543326376</v>
      </c>
      <c r="L34" s="52">
        <f>[1]CUADRO3!J22</f>
        <v>517508.42904379684</v>
      </c>
      <c r="M34" s="53">
        <f t="shared" ref="M34:M45" si="15">IF(ISNUMBER(L34/L$8*100),L34/L$8*100,0)</f>
        <v>48.685401981143997</v>
      </c>
      <c r="N34" s="52">
        <f>[1]CUADRO3!L22</f>
        <v>2363.0245885245508</v>
      </c>
      <c r="O34" s="53">
        <f t="shared" ref="O34:O45" si="16">IF(ISNUMBER(N34/N$8*100),N34/N$8*100,0)</f>
        <v>78.900680623392759</v>
      </c>
      <c r="P34" s="52">
        <f>[1]CUADRO3!N22</f>
        <v>112749.21443946077</v>
      </c>
      <c r="Q34" s="53">
        <f t="shared" ref="Q34:Q35" si="17">IF(ISNUMBER(P34/P$8*100),P34/P$8*100,0)</f>
        <v>46.908289752249786</v>
      </c>
      <c r="R34" s="52">
        <f>[1]CUADRO3!P22</f>
        <v>276769.14610006951</v>
      </c>
      <c r="S34" s="53">
        <f t="shared" ref="S34:S35" si="18">IF(ISNUMBER(R34/R$8*100),R34/R$8*100,0)</f>
        <v>75.307486437454699</v>
      </c>
    </row>
    <row r="35" spans="1:19" x14ac:dyDescent="0.2">
      <c r="A35" s="142" t="s">
        <v>3</v>
      </c>
      <c r="B35" s="52">
        <f>[1]CUADRO3!B23</f>
        <v>1441101.5033423763</v>
      </c>
      <c r="C35" s="53">
        <f t="shared" si="10"/>
        <v>39.700214170336992</v>
      </c>
      <c r="D35" s="52">
        <f t="shared" si="0"/>
        <v>676652.38402842171</v>
      </c>
      <c r="E35" s="53">
        <f t="shared" si="11"/>
        <v>34.59155653800903</v>
      </c>
      <c r="F35" s="52">
        <f>[1]CUADRO3!D23</f>
        <v>134145.79191827716</v>
      </c>
      <c r="G35" s="53">
        <f t="shared" si="12"/>
        <v>60.159552186593466</v>
      </c>
      <c r="H35" s="52">
        <f>[1]CUADRO3!F23</f>
        <v>430005.93407189345</v>
      </c>
      <c r="I35" s="53">
        <f t="shared" si="13"/>
        <v>26.661865143672109</v>
      </c>
      <c r="J35" s="52">
        <f>[1]CUADRO3!H23</f>
        <v>112500.65803825113</v>
      </c>
      <c r="K35" s="53">
        <f t="shared" si="14"/>
        <v>93.498050045667284</v>
      </c>
      <c r="L35" s="52">
        <f>[1]CUADRO3!J23</f>
        <v>545455.84358196601</v>
      </c>
      <c r="M35" s="53">
        <f t="shared" si="15"/>
        <v>51.31459801885584</v>
      </c>
      <c r="N35" s="52">
        <f>[1]CUADRO3!L23</f>
        <v>631.91103161755564</v>
      </c>
      <c r="O35" s="53">
        <f t="shared" si="16"/>
        <v>21.099319376607241</v>
      </c>
      <c r="P35" s="52">
        <f>[1]CUADRO3!N23</f>
        <v>127611.74315450722</v>
      </c>
      <c r="Q35" s="53">
        <f t="shared" si="17"/>
        <v>53.091710247750193</v>
      </c>
      <c r="R35" s="52">
        <f>[1]CUADRO3!P23</f>
        <v>90749.621545873393</v>
      </c>
      <c r="S35" s="53">
        <f t="shared" si="18"/>
        <v>24.692513562545155</v>
      </c>
    </row>
    <row r="36" spans="1:19" x14ac:dyDescent="0.2">
      <c r="A36" s="144"/>
      <c r="B36" s="83"/>
      <c r="C36" s="53"/>
      <c r="D36" s="83"/>
      <c r="E36" s="53"/>
      <c r="F36" s="83"/>
      <c r="G36" s="53"/>
      <c r="H36" s="83"/>
      <c r="I36" s="53"/>
      <c r="J36" s="83"/>
      <c r="K36" s="53"/>
      <c r="L36" s="83"/>
      <c r="M36" s="53"/>
      <c r="N36" s="83"/>
      <c r="O36" s="53"/>
      <c r="P36" s="83"/>
      <c r="R36" s="83"/>
    </row>
    <row r="37" spans="1:19" x14ac:dyDescent="0.2">
      <c r="A37" s="140" t="s">
        <v>87</v>
      </c>
      <c r="B37" s="81">
        <f>SUM(B39:B46)</f>
        <v>3629959.0152315344</v>
      </c>
      <c r="C37" s="51">
        <f>IF(ISNUMBER(B37/B$8*100),B37/B$8*100,0)</f>
        <v>99.999999999999886</v>
      </c>
      <c r="D37" s="81">
        <f t="shared" si="0"/>
        <v>1956120.0817457242</v>
      </c>
      <c r="E37" s="51">
        <f>IF(ISNUMBER(D37/D$8*100),D37/D$8*100,0)</f>
        <v>99.999999999999844</v>
      </c>
      <c r="F37" s="81">
        <f>SUM(F39:F46)</f>
        <v>222983.36181460379</v>
      </c>
      <c r="G37" s="51">
        <f>IF(ISNUMBER(F37/F$8*100),F37/F$8*100,0)</f>
        <v>99.999999999999943</v>
      </c>
      <c r="H37" s="81">
        <f>SUM(H39:H46)</f>
        <v>1612812.6511582395</v>
      </c>
      <c r="I37" s="51">
        <f>IF(ISNUMBER(H37/H$8*100),H37/H$8*100,0)</f>
        <v>99.999999999999815</v>
      </c>
      <c r="J37" s="81">
        <f>SUM(J39:J46)</f>
        <v>120324.06877288071</v>
      </c>
      <c r="K37" s="51">
        <f>IF(ISNUMBER(J37/J$8*100),J37/J$8*100,0)</f>
        <v>99.999999999999986</v>
      </c>
      <c r="L37" s="81">
        <f>SUM(L39:L46)</f>
        <v>1062964.2726257632</v>
      </c>
      <c r="M37" s="51">
        <f>IF(ISNUMBER(L37/L$8*100),L37/L$8*100,0)</f>
        <v>99.999999999999872</v>
      </c>
      <c r="N37" s="81">
        <f>SUM(N39:N46)</f>
        <v>2994.9356201421065</v>
      </c>
      <c r="O37" s="51">
        <f>IF(ISNUMBER(N37/N$8*100),N37/N$8*100,0)</f>
        <v>100</v>
      </c>
      <c r="P37" s="81">
        <f>SUM(P39:P46)</f>
        <v>240360.95759396715</v>
      </c>
      <c r="Q37" s="51">
        <f>IF(ISNUMBER(P37/P$8*100),P37/P$8*100,0)</f>
        <v>99.999999999999616</v>
      </c>
      <c r="R37" s="81">
        <f>SUM(R39:R46)</f>
        <v>367518.76764594321</v>
      </c>
      <c r="S37" s="51">
        <f>IF(ISNUMBER(R37/R$8*100),R37/R$8*100,0)</f>
        <v>99.999999999999929</v>
      </c>
    </row>
    <row r="38" spans="1:19" x14ac:dyDescent="0.2">
      <c r="A38" s="138" t="s">
        <v>81</v>
      </c>
      <c r="B38" s="82">
        <f>SUM(B39:B41)</f>
        <v>2496682.1297282567</v>
      </c>
      <c r="C38" s="53">
        <f t="shared" si="10"/>
        <v>68.77989859532903</v>
      </c>
      <c r="D38" s="82">
        <f t="shared" si="0"/>
        <v>1433854.736891818</v>
      </c>
      <c r="E38" s="53">
        <f t="shared" si="11"/>
        <v>73.300956841677291</v>
      </c>
      <c r="F38" s="82">
        <f>SUM(F39:F41)</f>
        <v>93824.408836644259</v>
      </c>
      <c r="G38" s="53">
        <f t="shared" si="12"/>
        <v>42.07686531995742</v>
      </c>
      <c r="H38" s="82">
        <f>SUM(H39:H41)</f>
        <v>1225791.356711101</v>
      </c>
      <c r="I38" s="53">
        <f t="shared" si="13"/>
        <v>76.003332180634757</v>
      </c>
      <c r="J38" s="82">
        <f>SUM(J39:J41)</f>
        <v>114238.97134407255</v>
      </c>
      <c r="K38" s="53">
        <f t="shared" si="14"/>
        <v>94.942742968329824</v>
      </c>
      <c r="L38" s="82">
        <f>SUM(L39:L41)</f>
        <v>745687.37808308122</v>
      </c>
      <c r="M38" s="53">
        <f t="shared" si="15"/>
        <v>70.151687811770287</v>
      </c>
      <c r="N38" s="82">
        <f>SUM(N39:N41)</f>
        <v>2185.4082601933796</v>
      </c>
      <c r="O38" s="53">
        <f t="shared" si="16"/>
        <v>72.970124816562304</v>
      </c>
      <c r="P38" s="82">
        <f>SUM(P39:P41)</f>
        <v>0</v>
      </c>
      <c r="Q38" s="53">
        <f t="shared" ref="Q38:Q45" si="19">IF(ISNUMBER(P38/P$8*100),P38/P$8*100,0)</f>
        <v>0</v>
      </c>
      <c r="R38" s="82">
        <f>SUM(R39:R41)</f>
        <v>314954.60649316967</v>
      </c>
      <c r="S38" s="53">
        <f t="shared" ref="S38:S46" si="20">IF(ISNUMBER(R38/R$8*100),R38/R$8*100,0)</f>
        <v>85.69755730041723</v>
      </c>
    </row>
    <row r="39" spans="1:19" x14ac:dyDescent="0.2">
      <c r="A39" s="177" t="s">
        <v>139</v>
      </c>
      <c r="B39" s="52">
        <f>[1]CUADRO3!B24</f>
        <v>1081766.428416105</v>
      </c>
      <c r="C39" s="53">
        <f t="shared" si="10"/>
        <v>29.80106452653995</v>
      </c>
      <c r="D39" s="82">
        <f t="shared" si="0"/>
        <v>546276.88111983379</v>
      </c>
      <c r="E39" s="53">
        <f t="shared" si="11"/>
        <v>27.926551453442077</v>
      </c>
      <c r="F39" s="52">
        <f>[1]CUADRO3!D24</f>
        <v>41407.764110158991</v>
      </c>
      <c r="G39" s="53">
        <f t="shared" si="12"/>
        <v>18.56988959767628</v>
      </c>
      <c r="H39" s="52">
        <f>[1]CUADRO3!F24</f>
        <v>457786.36106528656</v>
      </c>
      <c r="I39" s="53">
        <f t="shared" si="13"/>
        <v>28.384348345514709</v>
      </c>
      <c r="J39" s="52">
        <f>[1]CUADRO3!H24</f>
        <v>47082.755944388271</v>
      </c>
      <c r="K39" s="53">
        <f t="shared" si="14"/>
        <v>39.129956645049916</v>
      </c>
      <c r="L39" s="52">
        <f>[1]CUADRO3!J24</f>
        <v>363435.37218094763</v>
      </c>
      <c r="M39" s="53">
        <f t="shared" si="15"/>
        <v>34.190742016491228</v>
      </c>
      <c r="N39" s="52">
        <f>[1]CUADRO3!L24</f>
        <v>486.84980807500961</v>
      </c>
      <c r="O39" s="53">
        <f t="shared" si="16"/>
        <v>16.255768731746866</v>
      </c>
      <c r="P39" s="52">
        <f>[1]CUADRO3!N24</f>
        <v>0</v>
      </c>
      <c r="Q39" s="53">
        <f t="shared" si="19"/>
        <v>0</v>
      </c>
      <c r="R39" s="52">
        <f>[1]CUADRO3!P24</f>
        <v>171567.32530724845</v>
      </c>
      <c r="S39" s="53">
        <f t="shared" si="20"/>
        <v>46.682602471210735</v>
      </c>
    </row>
    <row r="40" spans="1:19" x14ac:dyDescent="0.2">
      <c r="A40" s="177" t="s">
        <v>140</v>
      </c>
      <c r="B40" s="52">
        <f>[1]CUADRO3!B25</f>
        <v>1414915.7013121515</v>
      </c>
      <c r="C40" s="53">
        <f t="shared" si="10"/>
        <v>38.978834068789084</v>
      </c>
      <c r="D40" s="82">
        <f t="shared" si="0"/>
        <v>887577.85577198397</v>
      </c>
      <c r="E40" s="53">
        <f t="shared" si="11"/>
        <v>45.374405388235196</v>
      </c>
      <c r="F40" s="52">
        <f>[1]CUADRO3!D25</f>
        <v>52416.644726485276</v>
      </c>
      <c r="G40" s="53">
        <f t="shared" si="12"/>
        <v>23.506975722281148</v>
      </c>
      <c r="H40" s="52">
        <f>[1]CUADRO3!F25</f>
        <v>768004.99564581446</v>
      </c>
      <c r="I40" s="53">
        <f t="shared" si="13"/>
        <v>47.618983835120041</v>
      </c>
      <c r="J40" s="52">
        <f>[1]CUADRO3!H25</f>
        <v>67156.215399684268</v>
      </c>
      <c r="K40" s="53">
        <f t="shared" si="14"/>
        <v>55.812786323279894</v>
      </c>
      <c r="L40" s="52">
        <f>[1]CUADRO3!J25</f>
        <v>382252.00590213353</v>
      </c>
      <c r="M40" s="53">
        <f t="shared" si="15"/>
        <v>35.960945795279059</v>
      </c>
      <c r="N40" s="52">
        <f>[1]CUADRO3!L25</f>
        <v>1698.55845211837</v>
      </c>
      <c r="O40" s="53">
        <f t="shared" si="16"/>
        <v>56.714356084815456</v>
      </c>
      <c r="P40" s="52">
        <f>[1]CUADRO3!N25</f>
        <v>0</v>
      </c>
      <c r="Q40" s="53">
        <f t="shared" si="19"/>
        <v>0</v>
      </c>
      <c r="R40" s="52">
        <f>[1]CUADRO3!P25</f>
        <v>143387.28118592125</v>
      </c>
      <c r="S40" s="53">
        <f t="shared" si="20"/>
        <v>39.014954829206502</v>
      </c>
    </row>
    <row r="41" spans="1:19" x14ac:dyDescent="0.2">
      <c r="A41" s="177" t="s">
        <v>141</v>
      </c>
      <c r="B41" s="52">
        <f>[1]CUADRO3!B26</f>
        <v>0</v>
      </c>
      <c r="C41" s="53">
        <f t="shared" si="10"/>
        <v>0</v>
      </c>
      <c r="D41" s="82">
        <f t="shared" si="0"/>
        <v>0</v>
      </c>
      <c r="E41" s="53">
        <f t="shared" si="11"/>
        <v>0</v>
      </c>
      <c r="F41" s="52">
        <f>[1]CUADRO3!D26</f>
        <v>0</v>
      </c>
      <c r="G41" s="53">
        <f t="shared" si="12"/>
        <v>0</v>
      </c>
      <c r="H41" s="52">
        <f>[1]CUADRO3!F26</f>
        <v>0</v>
      </c>
      <c r="I41" s="53">
        <f t="shared" si="13"/>
        <v>0</v>
      </c>
      <c r="J41" s="52">
        <f>[1]CUADRO3!H26</f>
        <v>0</v>
      </c>
      <c r="K41" s="53">
        <f t="shared" si="14"/>
        <v>0</v>
      </c>
      <c r="L41" s="52">
        <f>[1]CUADRO3!J26</f>
        <v>0</v>
      </c>
      <c r="M41" s="53">
        <f t="shared" si="15"/>
        <v>0</v>
      </c>
      <c r="N41" s="52">
        <f>[1]CUADRO3!L26</f>
        <v>0</v>
      </c>
      <c r="O41" s="53">
        <f t="shared" si="16"/>
        <v>0</v>
      </c>
      <c r="P41" s="52">
        <f>[1]CUADRO3!N26</f>
        <v>0</v>
      </c>
      <c r="Q41" s="53">
        <f t="shared" si="19"/>
        <v>0</v>
      </c>
      <c r="R41" s="52">
        <f>[1]CUADRO3!P26</f>
        <v>0</v>
      </c>
      <c r="S41" s="53">
        <f t="shared" si="20"/>
        <v>0</v>
      </c>
    </row>
    <row r="42" spans="1:19" x14ac:dyDescent="0.2">
      <c r="A42" s="138" t="s">
        <v>82</v>
      </c>
      <c r="B42" s="52">
        <f>[1]CUADRO3!B27</f>
        <v>548993.82999719901</v>
      </c>
      <c r="C42" s="53">
        <f t="shared" si="10"/>
        <v>15.123967727833456</v>
      </c>
      <c r="D42" s="82">
        <f t="shared" si="0"/>
        <v>388664.90757397446</v>
      </c>
      <c r="E42" s="53">
        <f t="shared" si="11"/>
        <v>19.869174249625456</v>
      </c>
      <c r="F42" s="52">
        <f>[1]CUADRO3!D27</f>
        <v>98694.742646483879</v>
      </c>
      <c r="G42" s="53">
        <f t="shared" si="12"/>
        <v>44.261034475093311</v>
      </c>
      <c r="H42" s="52">
        <f>[1]CUADRO3!F27</f>
        <v>284947.7922788976</v>
      </c>
      <c r="I42" s="53">
        <f t="shared" si="13"/>
        <v>17.667755276737328</v>
      </c>
      <c r="J42" s="52">
        <f>[1]CUADRO3!H27</f>
        <v>5022.3726485929819</v>
      </c>
      <c r="K42" s="53">
        <f t="shared" si="14"/>
        <v>4.1740382450605349</v>
      </c>
      <c r="L42" s="52">
        <f>[1]CUADRO3!J27</f>
        <v>143191.05036115195</v>
      </c>
      <c r="M42" s="53">
        <f t="shared" si="15"/>
        <v>13.470918454054653</v>
      </c>
      <c r="N42" s="52">
        <f>[1]CUADRO3!L27</f>
        <v>0</v>
      </c>
      <c r="O42" s="53">
        <f t="shared" si="16"/>
        <v>0</v>
      </c>
      <c r="P42" s="52">
        <f>[1]CUADRO3!N27</f>
        <v>0</v>
      </c>
      <c r="Q42" s="53">
        <f t="shared" si="19"/>
        <v>0</v>
      </c>
      <c r="R42" s="52">
        <f>[1]CUADRO3!P27</f>
        <v>17137.872062072009</v>
      </c>
      <c r="S42" s="53">
        <f t="shared" si="20"/>
        <v>4.6631284088822698</v>
      </c>
    </row>
    <row r="43" spans="1:19" x14ac:dyDescent="0.2">
      <c r="A43" s="138" t="s">
        <v>83</v>
      </c>
      <c r="B43" s="52">
        <f>[1]CUADRO3!B28</f>
        <v>78738.242256049401</v>
      </c>
      <c r="C43" s="53">
        <f t="shared" si="10"/>
        <v>2.1691220734355054</v>
      </c>
      <c r="D43" s="52">
        <f t="shared" si="0"/>
        <v>33286.083644907907</v>
      </c>
      <c r="E43" s="53">
        <f t="shared" si="11"/>
        <v>1.7016380515454832</v>
      </c>
      <c r="F43" s="52">
        <f>[1]CUADRO3!D28</f>
        <v>11879.474855745797</v>
      </c>
      <c r="G43" s="53">
        <f t="shared" si="12"/>
        <v>5.3275162590932696</v>
      </c>
      <c r="H43" s="52">
        <f>[1]CUADRO3!F28</f>
        <v>21406.608789162106</v>
      </c>
      <c r="I43" s="53">
        <f t="shared" si="13"/>
        <v>1.3272842802782416</v>
      </c>
      <c r="J43" s="52">
        <f>[1]CUADRO3!H28</f>
        <v>0</v>
      </c>
      <c r="K43" s="53">
        <f t="shared" si="14"/>
        <v>0</v>
      </c>
      <c r="L43" s="52">
        <f>[1]CUADRO3!J28</f>
        <v>43491.521938657403</v>
      </c>
      <c r="M43" s="53">
        <f t="shared" si="15"/>
        <v>4.0915318659980366</v>
      </c>
      <c r="N43" s="52">
        <f>[1]CUADRO3!L28</f>
        <v>0</v>
      </c>
      <c r="O43" s="53">
        <f t="shared" si="16"/>
        <v>0</v>
      </c>
      <c r="P43" s="52">
        <f>[1]CUADRO3!N28</f>
        <v>0</v>
      </c>
      <c r="Q43" s="53">
        <f t="shared" si="19"/>
        <v>0</v>
      </c>
      <c r="R43" s="52">
        <f>[1]CUADRO3!P28</f>
        <v>1960.6366724841516</v>
      </c>
      <c r="S43" s="53">
        <f t="shared" si="20"/>
        <v>0.53347933359772526</v>
      </c>
    </row>
    <row r="44" spans="1:19" x14ac:dyDescent="0.2">
      <c r="A44" s="138" t="s">
        <v>84</v>
      </c>
      <c r="B44" s="52">
        <f>[1]CUADRO3!B29</f>
        <v>13584.180841844642</v>
      </c>
      <c r="C44" s="53">
        <f t="shared" si="10"/>
        <v>0.37422408310519639</v>
      </c>
      <c r="D44" s="82">
        <f t="shared" si="0"/>
        <v>2095.83895014258</v>
      </c>
      <c r="E44" s="53">
        <f t="shared" si="11"/>
        <v>0.10714265293325764</v>
      </c>
      <c r="F44" s="52">
        <f>[1]CUADRO3!D29</f>
        <v>1161.8475543849399</v>
      </c>
      <c r="G44" s="53">
        <f t="shared" si="12"/>
        <v>0.52104674758242286</v>
      </c>
      <c r="H44" s="52">
        <f>[1]CUADRO3!F29</f>
        <v>933.99139575764002</v>
      </c>
      <c r="I44" s="53">
        <f t="shared" si="13"/>
        <v>5.7910718587611119E-2</v>
      </c>
      <c r="J44" s="52">
        <f>[1]CUADRO3!H29</f>
        <v>0</v>
      </c>
      <c r="K44" s="53">
        <f t="shared" si="14"/>
        <v>0</v>
      </c>
      <c r="L44" s="52">
        <f>[1]CUADRO3!J29</f>
        <v>11135.274273136891</v>
      </c>
      <c r="M44" s="53">
        <f t="shared" si="15"/>
        <v>1.0475680660113083</v>
      </c>
      <c r="N44" s="52">
        <f>[1]CUADRO3!L29</f>
        <v>0</v>
      </c>
      <c r="O44" s="53">
        <f t="shared" si="16"/>
        <v>0</v>
      </c>
      <c r="P44" s="52">
        <f>[1]CUADRO3!N29</f>
        <v>0</v>
      </c>
      <c r="Q44" s="53">
        <f t="shared" si="19"/>
        <v>0</v>
      </c>
      <c r="R44" s="52">
        <f>[1]CUADRO3!P29</f>
        <v>353.06761856517005</v>
      </c>
      <c r="S44" s="53">
        <f t="shared" si="20"/>
        <v>9.6067915341211854E-2</v>
      </c>
    </row>
    <row r="45" spans="1:19" x14ac:dyDescent="0.2">
      <c r="A45" s="138" t="s">
        <v>85</v>
      </c>
      <c r="B45" s="52">
        <f>[1]CUADRO3!B30</f>
        <v>15555.335052584775</v>
      </c>
      <c r="C45" s="53">
        <f t="shared" si="10"/>
        <v>0.42852646510094466</v>
      </c>
      <c r="D45" s="82">
        <f t="shared" si="0"/>
        <v>1394.2170652619279</v>
      </c>
      <c r="E45" s="53">
        <f t="shared" si="11"/>
        <v>7.1274615412038902E-2</v>
      </c>
      <c r="F45" s="52">
        <f>[1]CUADRO3!D30</f>
        <v>697.10853263096396</v>
      </c>
      <c r="G45" s="53">
        <f t="shared" si="12"/>
        <v>0.31262804854945375</v>
      </c>
      <c r="H45" s="52">
        <f>[1]CUADRO3!F30</f>
        <v>697.10853263096396</v>
      </c>
      <c r="I45" s="53">
        <f t="shared" si="13"/>
        <v>4.3223156274867697E-2</v>
      </c>
      <c r="J45" s="52">
        <f>[1]CUADRO3!H30</f>
        <v>0</v>
      </c>
      <c r="K45" s="53">
        <f t="shared" si="14"/>
        <v>0</v>
      </c>
      <c r="L45" s="52">
        <f>[1]CUADRO3!J30</f>
        <v>14161.117987322848</v>
      </c>
      <c r="M45" s="53">
        <f t="shared" si="15"/>
        <v>1.3322289706258568</v>
      </c>
      <c r="N45" s="52">
        <f>[1]CUADRO3!L30</f>
        <v>0</v>
      </c>
      <c r="O45" s="53">
        <f t="shared" si="16"/>
        <v>0</v>
      </c>
      <c r="P45" s="52">
        <f>[1]CUADRO3!N30</f>
        <v>0</v>
      </c>
      <c r="Q45" s="53">
        <f t="shared" si="19"/>
        <v>0</v>
      </c>
      <c r="R45" s="52">
        <f>[1]CUADRO3!P30</f>
        <v>0</v>
      </c>
      <c r="S45" s="53">
        <f t="shared" si="20"/>
        <v>0</v>
      </c>
    </row>
    <row r="46" spans="1:19" x14ac:dyDescent="0.2">
      <c r="A46" s="138" t="s">
        <v>128</v>
      </c>
      <c r="B46" s="52">
        <f>[1]CUADRO3!B31</f>
        <v>476405.29735559988</v>
      </c>
      <c r="C46" s="53">
        <f t="shared" ref="C46" si="21">IF(ISNUMBER(B46/B$8*100),B46/B$8*100,0)</f>
        <v>13.124261055195745</v>
      </c>
      <c r="D46" s="82">
        <f t="shared" ref="D46" si="22">F46+H46+J46</f>
        <v>96824.297619619232</v>
      </c>
      <c r="E46" s="53">
        <f t="shared" ref="E46" si="23">IF(ISNUMBER(D46/D$8*100),D46/D$8*100,0)</f>
        <v>4.9498135888063164</v>
      </c>
      <c r="F46" s="52">
        <f>[1]CUADRO3!D31</f>
        <v>16725.779388713974</v>
      </c>
      <c r="G46" s="53">
        <f t="shared" ref="G46" si="24">IF(ISNUMBER(F46/F$8*100),F46/F$8*100,0)</f>
        <v>7.5009091497240794</v>
      </c>
      <c r="H46" s="52">
        <f>[1]CUADRO3!F31</f>
        <v>79035.793450690078</v>
      </c>
      <c r="I46" s="53">
        <f t="shared" ref="I46" si="25">IF(ISNUMBER(H46/H$8*100),H46/H$8*100,0)</f>
        <v>4.9004943874870071</v>
      </c>
      <c r="J46" s="52">
        <f>[1]CUADRO3!H31</f>
        <v>1062.7247802151837</v>
      </c>
      <c r="K46" s="53">
        <f t="shared" ref="K46" si="26">IF(ISNUMBER(J46/J$8*100),J46/J$8*100,0)</f>
        <v>0.88321878660963826</v>
      </c>
      <c r="L46" s="52">
        <f>[1]CUADRO3!J31</f>
        <v>105297.92998241291</v>
      </c>
      <c r="M46" s="53">
        <f t="shared" ref="M46" si="27">IF(ISNUMBER(L46/L$8*100),L46/L$8*100,0)</f>
        <v>9.9060648315397248</v>
      </c>
      <c r="N46" s="52">
        <f>[1]CUADRO3!L31</f>
        <v>809.52735994872683</v>
      </c>
      <c r="O46" s="53">
        <f t="shared" ref="O46" si="28">IF(ISNUMBER(N46/N$8*100),N46/N$8*100,0)</f>
        <v>27.029875183437685</v>
      </c>
      <c r="P46" s="52">
        <f>[1]CUADRO3!N31</f>
        <v>240360.95759396715</v>
      </c>
      <c r="Q46" s="53">
        <f t="shared" ref="Q46" si="29">IF(ISNUMBER(P46/P$8*100),P46/P$8*100,0)</f>
        <v>99.999999999999616</v>
      </c>
      <c r="R46" s="52">
        <f>[1]CUADRO3!P31</f>
        <v>33112.58479965225</v>
      </c>
      <c r="S46" s="53">
        <f t="shared" si="20"/>
        <v>9.0097670417615028</v>
      </c>
    </row>
    <row r="47" spans="1:19" x14ac:dyDescent="0.2">
      <c r="A47" s="45"/>
      <c r="B47" s="83"/>
      <c r="C47" s="84"/>
      <c r="D47" s="83">
        <f t="shared" si="0"/>
        <v>0</v>
      </c>
      <c r="E47" s="84"/>
      <c r="F47" s="83"/>
      <c r="G47" s="84"/>
      <c r="H47" s="83"/>
      <c r="I47" s="84"/>
      <c r="J47" s="83"/>
      <c r="K47" s="84"/>
      <c r="L47" s="83"/>
      <c r="M47" s="84"/>
      <c r="N47" s="83"/>
      <c r="O47" s="84"/>
      <c r="P47" s="83"/>
      <c r="Q47" s="84"/>
      <c r="R47" s="83"/>
      <c r="S47" s="84"/>
    </row>
    <row r="48" spans="1:19" x14ac:dyDescent="0.2">
      <c r="A48" s="147" t="s">
        <v>14</v>
      </c>
      <c r="B48" s="81"/>
      <c r="C48" s="51"/>
      <c r="D48" s="81"/>
      <c r="E48" s="51"/>
      <c r="F48" s="81"/>
      <c r="G48" s="51"/>
      <c r="H48" s="81"/>
      <c r="I48" s="51"/>
      <c r="J48" s="81"/>
      <c r="K48" s="51"/>
      <c r="L48" s="81"/>
      <c r="M48" s="51"/>
      <c r="N48" s="81"/>
      <c r="O48" s="51"/>
      <c r="P48" s="81"/>
      <c r="Q48" s="51"/>
      <c r="R48" s="81"/>
      <c r="S48" s="51"/>
    </row>
    <row r="49" spans="1:19" x14ac:dyDescent="0.2">
      <c r="A49" s="146" t="s">
        <v>36</v>
      </c>
      <c r="B49" s="52">
        <f>[1]CUADRO3!B32</f>
        <v>793390.6740641892</v>
      </c>
      <c r="C49" s="53">
        <f>IF(ISNUMBER(B49/B$8*100),B49/B$8*100,0)</f>
        <v>21.856739173502277</v>
      </c>
      <c r="D49" s="52">
        <f t="shared" si="0"/>
        <v>398884.32507807371</v>
      </c>
      <c r="E49" s="53">
        <f>IF(ISNUMBER(D49/D$8*100),D49/D$8*100,0)</f>
        <v>20.391607284256899</v>
      </c>
      <c r="F49" s="52">
        <f>[1]CUADRO3!D32</f>
        <v>0</v>
      </c>
      <c r="G49" s="53">
        <f>IF(ISNUMBER(F49/F$8*100),F49/F$8*100,0)</f>
        <v>0</v>
      </c>
      <c r="H49" s="52">
        <f>[1]CUADRO3!F32</f>
        <v>398884.32507807371</v>
      </c>
      <c r="I49" s="53">
        <f>IF(ISNUMBER(H49/H$8*100),H49/H$8*100,0)</f>
        <v>24.732217024191534</v>
      </c>
      <c r="J49" s="52">
        <f>[1]CUADRO3!H32</f>
        <v>0</v>
      </c>
      <c r="K49" s="53">
        <f>IF(ISNUMBER(J49/J$8*100),J49/J$8*100,0)</f>
        <v>0</v>
      </c>
      <c r="L49" s="52">
        <f>[1]CUADRO3!J32</f>
        <v>205829.27743412516</v>
      </c>
      <c r="M49" s="53">
        <f>IF(ISNUMBER(L49/L$8*100),L49/L$8*100,0)</f>
        <v>19.363706075057426</v>
      </c>
      <c r="N49" s="52">
        <f>[1]CUADRO3!L32</f>
        <v>0</v>
      </c>
      <c r="O49" s="53">
        <f>IF(ISNUMBER(N49/N$8*100),N49/N$8*100,0)</f>
        <v>0</v>
      </c>
      <c r="P49" s="52">
        <f>[1]CUADRO3!N32</f>
        <v>76849.710461633134</v>
      </c>
      <c r="Q49" s="53">
        <f>IF(ISNUMBER(P49/P$8*100),P49/P$8*100,0)</f>
        <v>31.972626183097596</v>
      </c>
      <c r="R49" s="52">
        <f>[1]CUADRO3!P32</f>
        <v>111827.36109035449</v>
      </c>
      <c r="S49" s="53">
        <f>IF(ISNUMBER(R49/R$8*100),R49/R$8*100,0)</f>
        <v>30.427660009484363</v>
      </c>
    </row>
    <row r="50" spans="1:19" x14ac:dyDescent="0.2">
      <c r="A50" s="146" t="s">
        <v>37</v>
      </c>
      <c r="B50" s="52">
        <f>[1]CUADRO3!B33</f>
        <v>555603.69443216338</v>
      </c>
      <c r="C50" s="53">
        <f>IF(ISNUMBER(B50/B$8*100),B50/B$8*100,0)</f>
        <v>15.306059713093592</v>
      </c>
      <c r="D50" s="52">
        <f t="shared" si="0"/>
        <v>326651.34704767691</v>
      </c>
      <c r="E50" s="53">
        <f>IF(ISNUMBER(D50/D$8*100),D50/D$8*100,0)</f>
        <v>16.698941445157033</v>
      </c>
      <c r="F50" s="52">
        <f>[1]CUADRO3!D33</f>
        <v>0</v>
      </c>
      <c r="G50" s="53">
        <f>IF(ISNUMBER(F50/F$8*100),F50/F$8*100,0)</f>
        <v>0</v>
      </c>
      <c r="H50" s="52">
        <f>[1]CUADRO3!F33</f>
        <v>326651.34704767691</v>
      </c>
      <c r="I50" s="53">
        <f>IF(ISNUMBER(H50/H$8*100),H50/H$8*100,0)</f>
        <v>20.253520879383728</v>
      </c>
      <c r="J50" s="52">
        <f>[1]CUADRO3!H33</f>
        <v>0</v>
      </c>
      <c r="K50" s="53">
        <f>IF(ISNUMBER(J50/J$8*100),J50/J$8*100,0)</f>
        <v>0</v>
      </c>
      <c r="L50" s="52">
        <f>[1]CUADRO3!J33</f>
        <v>167209.99346388559</v>
      </c>
      <c r="M50" s="53">
        <f>IF(ISNUMBER(L50/L$8*100),L50/L$8*100,0)</f>
        <v>15.730537495003356</v>
      </c>
      <c r="N50" s="52">
        <f>[1]CUADRO3!L33</f>
        <v>0</v>
      </c>
      <c r="O50" s="53">
        <f>IF(ISNUMBER(N50/N$8*100),N50/N$8*100,0)</f>
        <v>0</v>
      </c>
      <c r="P50" s="52">
        <f>[1]CUADRO3!N33</f>
        <v>30696.767390138928</v>
      </c>
      <c r="Q50" s="53">
        <f>IF(ISNUMBER(P50/P$8*100),P50/P$8*100,0)</f>
        <v>12.771112121292894</v>
      </c>
      <c r="R50" s="52">
        <f>[1]CUADRO3!P33</f>
        <v>31045.586530462089</v>
      </c>
      <c r="S50" s="53">
        <f>IF(ISNUMBER(R50/R$8*100),R50/R$8*100,0)</f>
        <v>8.4473472550306532</v>
      </c>
    </row>
    <row r="51" spans="1:19" x14ac:dyDescent="0.2">
      <c r="A51" s="146" t="s">
        <v>49</v>
      </c>
      <c r="B51" s="52">
        <f>[1]CUADRO3!B34</f>
        <v>2244549.7156231883</v>
      </c>
      <c r="C51" s="53">
        <f>IF(ISNUMBER(B51/B$8*100),B51/B$8*100,0)</f>
        <v>61.834023640622803</v>
      </c>
      <c r="D51" s="82">
        <f t="shared" si="0"/>
        <v>1206356.5378154081</v>
      </c>
      <c r="E51" s="53">
        <f>IF(ISNUMBER(D51/D$8*100),D51/D$8*100,0)</f>
        <v>61.670883555308251</v>
      </c>
      <c r="F51" s="52">
        <f>[1]CUADRO3!D34</f>
        <v>220380.82329278122</v>
      </c>
      <c r="G51" s="53">
        <f>IF(ISNUMBER(F51/F$8*100),F51/F$8*100,0)</f>
        <v>98.832855285415192</v>
      </c>
      <c r="H51" s="52">
        <f>[1]CUADRO3!F34</f>
        <v>865651.64574974624</v>
      </c>
      <c r="I51" s="53">
        <f>IF(ISNUMBER(H51/H$8*100),H51/H$8*100,0)</f>
        <v>53.673416135970776</v>
      </c>
      <c r="J51" s="52">
        <f>[1]CUADRO3!H34</f>
        <v>120324.06877288062</v>
      </c>
      <c r="K51" s="53">
        <f>IF(ISNUMBER(J51/J$8*100),J51/J$8*100,0)</f>
        <v>99.999999999999915</v>
      </c>
      <c r="L51" s="52">
        <f>[1]CUADRO3!J34</f>
        <v>688847.35376727767</v>
      </c>
      <c r="M51" s="53">
        <f>IF(ISNUMBER(L51/L$8*100),L51/L$8*100,0)</f>
        <v>64.80437503940442</v>
      </c>
      <c r="N51" s="52">
        <f>[1]CUADRO3!L34</f>
        <v>2994.9356201421065</v>
      </c>
      <c r="O51" s="53">
        <f>IF(ISNUMBER(N51/N$8*100),N51/N$8*100,0)</f>
        <v>100</v>
      </c>
      <c r="P51" s="52">
        <f>[1]CUADRO3!N34</f>
        <v>126552.30365350381</v>
      </c>
      <c r="Q51" s="53">
        <f>IF(ISNUMBER(P51/P$8*100),P51/P$8*100,0)</f>
        <v>52.650940036311326</v>
      </c>
      <c r="R51" s="52">
        <f>[1]CUADRO3!P34</f>
        <v>219798.58476688003</v>
      </c>
      <c r="S51" s="53">
        <f>IF(ISNUMBER(R51/R$8*100),R51/R$8*100,0)</f>
        <v>59.806084509574596</v>
      </c>
    </row>
    <row r="52" spans="1:19" x14ac:dyDescent="0.2">
      <c r="A52" s="146" t="s">
        <v>45</v>
      </c>
      <c r="B52" s="52">
        <f>[1]CUADRO3!B35</f>
        <v>36414.931111976897</v>
      </c>
      <c r="C52" s="53">
        <f>IF(ISNUMBER(B52/B$8*100),B52/B$8*100,0)</f>
        <v>1.0031774727807541</v>
      </c>
      <c r="D52" s="82">
        <f t="shared" si="0"/>
        <v>24227.871804564253</v>
      </c>
      <c r="E52" s="53">
        <f>IF(ISNUMBER(D52/D$8*100),D52/D$8*100,0)</f>
        <v>1.2385677152775938</v>
      </c>
      <c r="F52" s="52">
        <f>[1]CUADRO3!D35</f>
        <v>2602.5385218222655</v>
      </c>
      <c r="G52" s="53">
        <f>IF(ISNUMBER(F52/F$8*100),F52/F$8*100,0)</f>
        <v>1.1671447145846272</v>
      </c>
      <c r="H52" s="52">
        <f>[1]CUADRO3!F35</f>
        <v>21625.333282741987</v>
      </c>
      <c r="I52" s="53">
        <f>IF(ISNUMBER(H52/H$8*100),H52/H$8*100,0)</f>
        <v>1.3408459604537291</v>
      </c>
      <c r="J52" s="52">
        <f>[1]CUADRO3!H35</f>
        <v>0</v>
      </c>
      <c r="K52" s="53">
        <f>IF(ISNUMBER(J52/J$8*100),J52/J$8*100,0)</f>
        <v>0</v>
      </c>
      <c r="L52" s="52">
        <f>[1]CUADRO3!J35</f>
        <v>1077.6479604736101</v>
      </c>
      <c r="M52" s="53">
        <f>IF(ISNUMBER(L52/L$8*100),L52/L$8*100,0)</f>
        <v>0.10138139053456363</v>
      </c>
      <c r="N52" s="52">
        <f>[1]CUADRO3!L35</f>
        <v>0</v>
      </c>
      <c r="O52" s="53">
        <f>IF(ISNUMBER(N52/N$8*100),N52/N$8*100,0)</f>
        <v>0</v>
      </c>
      <c r="P52" s="52">
        <f>[1]CUADRO3!N35</f>
        <v>6262.1760886922712</v>
      </c>
      <c r="Q52" s="53">
        <f>IF(ISNUMBER(P52/P$8*100),P52/P$8*100,0)</f>
        <v>2.6053216592982249</v>
      </c>
      <c r="R52" s="52">
        <f>[1]CUADRO3!P35</f>
        <v>4847.2352582467411</v>
      </c>
      <c r="S52" s="53">
        <f>IF(ISNUMBER(R52/R$8*100),R52/R$8*100,0)</f>
        <v>1.3189082259103628</v>
      </c>
    </row>
    <row r="53" spans="1:19" x14ac:dyDescent="0.2">
      <c r="A53" s="154"/>
      <c r="B53" s="155"/>
      <c r="C53" s="156"/>
      <c r="D53" s="155"/>
      <c r="E53" s="156"/>
      <c r="F53" s="155"/>
      <c r="G53" s="156"/>
      <c r="H53" s="155"/>
      <c r="I53" s="156"/>
      <c r="J53" s="155"/>
      <c r="K53" s="156"/>
      <c r="L53" s="155"/>
      <c r="M53" s="156"/>
      <c r="N53" s="155"/>
      <c r="O53" s="156"/>
      <c r="P53" s="176"/>
      <c r="Q53" s="176"/>
      <c r="R53" s="176"/>
      <c r="S53" s="176"/>
    </row>
    <row r="54" spans="1:19" x14ac:dyDescent="0.2">
      <c r="A54" s="11" t="str">
        <f>'C01'!$A$32</f>
        <v>Fuente: Instituto Nacional de Estadística (INE).  LXXIV Encuesta Permanente de Hogares de Propósitos Múltiples, Junio 2022.</v>
      </c>
      <c r="B54" s="97"/>
      <c r="C54" s="96"/>
      <c r="D54" s="97"/>
      <c r="E54" s="96"/>
      <c r="F54" s="98"/>
      <c r="G54" s="96"/>
      <c r="H54" s="98"/>
      <c r="I54" s="96"/>
      <c r="J54" s="98"/>
      <c r="K54" s="96"/>
      <c r="L54" s="97"/>
      <c r="M54" s="96"/>
      <c r="N54" s="97"/>
      <c r="O54" s="96"/>
    </row>
    <row r="55" spans="1:19" x14ac:dyDescent="0.2">
      <c r="A55" s="11" t="s">
        <v>74</v>
      </c>
      <c r="B55" s="99"/>
      <c r="C55" s="100"/>
      <c r="D55" s="99"/>
      <c r="E55" s="100"/>
      <c r="F55" s="101"/>
      <c r="G55" s="100"/>
      <c r="H55" s="99"/>
      <c r="I55" s="100"/>
      <c r="J55" s="101"/>
      <c r="K55" s="102"/>
      <c r="L55" s="99"/>
      <c r="M55" s="100"/>
      <c r="N55" s="101"/>
      <c r="O55" s="100"/>
    </row>
    <row r="56" spans="1:19" x14ac:dyDescent="0.2">
      <c r="A56" s="11" t="s">
        <v>75</v>
      </c>
      <c r="B56" s="99"/>
      <c r="C56" s="100"/>
      <c r="D56" s="99"/>
      <c r="E56" s="100"/>
      <c r="F56" s="101"/>
      <c r="G56" s="24"/>
      <c r="H56" s="95"/>
      <c r="I56" s="100"/>
      <c r="J56" s="101"/>
      <c r="K56" s="102"/>
      <c r="L56" s="99"/>
      <c r="M56" s="100"/>
      <c r="N56" s="101"/>
      <c r="O56" s="100"/>
    </row>
    <row r="57" spans="1:19" x14ac:dyDescent="0.2">
      <c r="A57" s="11" t="s">
        <v>146</v>
      </c>
      <c r="B57" s="99"/>
      <c r="C57" s="100"/>
      <c r="D57" s="99"/>
      <c r="E57" s="100"/>
      <c r="F57" s="101"/>
      <c r="G57" s="100"/>
      <c r="H57" s="61"/>
      <c r="I57" s="100"/>
      <c r="J57" s="101"/>
      <c r="K57" s="100"/>
      <c r="L57" s="99"/>
      <c r="M57" s="100"/>
      <c r="N57" s="101"/>
      <c r="O57" s="100"/>
    </row>
    <row r="58" spans="1:19" x14ac:dyDescent="0.2">
      <c r="B58" s="99"/>
      <c r="C58" s="100"/>
      <c r="D58" s="99"/>
      <c r="E58" s="100"/>
      <c r="F58" s="101"/>
      <c r="G58" s="100"/>
      <c r="H58" s="61"/>
      <c r="I58" s="100"/>
      <c r="J58" s="101"/>
      <c r="K58" s="100"/>
      <c r="L58" s="99"/>
      <c r="M58" s="100"/>
      <c r="N58" s="101"/>
      <c r="O58" s="100"/>
    </row>
    <row r="59" spans="1:19" x14ac:dyDescent="0.2">
      <c r="A59" s="11"/>
      <c r="B59" s="99"/>
      <c r="C59" s="100"/>
      <c r="D59" s="99"/>
      <c r="E59" s="100"/>
      <c r="F59" s="101"/>
      <c r="G59" s="100"/>
      <c r="H59" s="61"/>
      <c r="I59" s="100"/>
      <c r="J59" s="101"/>
      <c r="K59" s="100"/>
      <c r="L59" s="99"/>
      <c r="M59" s="100"/>
      <c r="N59" s="101"/>
      <c r="O59" s="100"/>
    </row>
    <row r="60" spans="1:19" x14ac:dyDescent="0.2">
      <c r="A60" s="208" t="s">
        <v>62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</row>
    <row r="61" spans="1:19" x14ac:dyDescent="0.2">
      <c r="A61" s="208" t="s">
        <v>69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</row>
    <row r="62" spans="1:19" x14ac:dyDescent="0.2">
      <c r="A62" s="208" t="s">
        <v>32</v>
      </c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</row>
    <row r="63" spans="1:19" x14ac:dyDescent="0.2">
      <c r="A63" t="s">
        <v>18</v>
      </c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183"/>
      <c r="M63" s="183"/>
      <c r="N63" s="183"/>
      <c r="O63" s="183"/>
    </row>
    <row r="64" spans="1:19" ht="11.25" customHeight="1" x14ac:dyDescent="0.2">
      <c r="A64" s="203" t="s">
        <v>31</v>
      </c>
      <c r="B64" s="206" t="s">
        <v>6</v>
      </c>
      <c r="C64" s="206"/>
      <c r="D64" s="212" t="s">
        <v>7</v>
      </c>
      <c r="E64" s="212"/>
      <c r="F64" s="212"/>
      <c r="G64" s="212"/>
      <c r="H64" s="212"/>
      <c r="I64" s="212"/>
      <c r="J64" s="212"/>
      <c r="K64" s="212"/>
      <c r="L64" s="213" t="s">
        <v>1</v>
      </c>
      <c r="M64" s="213"/>
      <c r="N64" s="209" t="s">
        <v>129</v>
      </c>
      <c r="O64" s="209"/>
      <c r="P64" s="209" t="s">
        <v>127</v>
      </c>
      <c r="Q64" s="209"/>
      <c r="R64" s="209" t="s">
        <v>135</v>
      </c>
      <c r="S64" s="209"/>
    </row>
    <row r="65" spans="1:19" ht="13.5" x14ac:dyDescent="0.35">
      <c r="A65" s="204"/>
      <c r="B65" s="207"/>
      <c r="C65" s="207"/>
      <c r="D65" s="202" t="s">
        <v>4</v>
      </c>
      <c r="E65" s="202"/>
      <c r="F65" s="202" t="s">
        <v>89</v>
      </c>
      <c r="G65" s="202"/>
      <c r="H65" s="202" t="s">
        <v>10</v>
      </c>
      <c r="I65" s="202"/>
      <c r="J65" s="202" t="s">
        <v>90</v>
      </c>
      <c r="K65" s="202"/>
      <c r="L65" s="214"/>
      <c r="M65" s="214"/>
      <c r="N65" s="210"/>
      <c r="O65" s="210"/>
      <c r="P65" s="210"/>
      <c r="Q65" s="210"/>
      <c r="R65" s="210"/>
      <c r="S65" s="210"/>
    </row>
    <row r="66" spans="1:19" x14ac:dyDescent="0.2">
      <c r="A66" s="205"/>
      <c r="B66" s="152" t="s">
        <v>8</v>
      </c>
      <c r="C66" s="153" t="s">
        <v>71</v>
      </c>
      <c r="D66" s="152" t="s">
        <v>8</v>
      </c>
      <c r="E66" s="153" t="s">
        <v>71</v>
      </c>
      <c r="F66" s="152" t="s">
        <v>8</v>
      </c>
      <c r="G66" s="153" t="s">
        <v>71</v>
      </c>
      <c r="H66" s="152" t="s">
        <v>8</v>
      </c>
      <c r="I66" s="153" t="s">
        <v>71</v>
      </c>
      <c r="J66" s="152" t="s">
        <v>8</v>
      </c>
      <c r="K66" s="153" t="s">
        <v>71</v>
      </c>
      <c r="L66" s="152" t="s">
        <v>8</v>
      </c>
      <c r="M66" s="153" t="s">
        <v>71</v>
      </c>
      <c r="N66" s="152" t="s">
        <v>8</v>
      </c>
      <c r="O66" s="153" t="s">
        <v>71</v>
      </c>
      <c r="P66" s="152" t="s">
        <v>8</v>
      </c>
      <c r="Q66" s="153" t="s">
        <v>71</v>
      </c>
      <c r="R66" s="152" t="s">
        <v>8</v>
      </c>
      <c r="S66" s="153" t="s">
        <v>71</v>
      </c>
    </row>
    <row r="67" spans="1:19" x14ac:dyDescent="0.2">
      <c r="A67" s="103"/>
      <c r="B67" s="103"/>
      <c r="C67" s="104"/>
      <c r="D67" s="91"/>
      <c r="E67" s="93"/>
      <c r="F67" s="91"/>
      <c r="G67" s="93"/>
      <c r="H67" s="91"/>
      <c r="I67" s="93"/>
      <c r="J67" s="91"/>
      <c r="K67" s="93"/>
      <c r="L67" s="91"/>
      <c r="M67" s="93"/>
      <c r="N67" s="91"/>
      <c r="O67" s="93"/>
    </row>
    <row r="68" spans="1:19" x14ac:dyDescent="0.2">
      <c r="A68" s="149" t="s">
        <v>86</v>
      </c>
      <c r="B68" s="18">
        <f t="shared" ref="B68:O68" si="30">B8</f>
        <v>3629959.0152315386</v>
      </c>
      <c r="C68" s="51">
        <f t="shared" si="30"/>
        <v>89.875401730327965</v>
      </c>
      <c r="D68" s="18">
        <f t="shared" si="30"/>
        <v>1956120.0817457272</v>
      </c>
      <c r="E68" s="51">
        <f t="shared" si="30"/>
        <v>53.888213986376243</v>
      </c>
      <c r="F68" s="18">
        <f t="shared" si="30"/>
        <v>222983.36181460391</v>
      </c>
      <c r="G68" s="51">
        <f t="shared" si="30"/>
        <v>6.1428616928993289</v>
      </c>
      <c r="H68" s="18">
        <f t="shared" si="30"/>
        <v>1612812.6511582425</v>
      </c>
      <c r="I68" s="51">
        <f t="shared" si="30"/>
        <v>44.430602229688496</v>
      </c>
      <c r="J68" s="18">
        <f t="shared" si="30"/>
        <v>120324.06877288072</v>
      </c>
      <c r="K68" s="51">
        <f t="shared" si="30"/>
        <v>3.3147500637884146</v>
      </c>
      <c r="L68" s="18">
        <f t="shared" si="30"/>
        <v>1062964.2726257646</v>
      </c>
      <c r="M68" s="51">
        <f t="shared" si="30"/>
        <v>29.283092954093942</v>
      </c>
      <c r="N68" s="18">
        <f t="shared" si="30"/>
        <v>2994.9356201421065</v>
      </c>
      <c r="O68" s="51">
        <f t="shared" si="30"/>
        <v>8.2506045042799833E-2</v>
      </c>
      <c r="P68" s="18">
        <f t="shared" ref="P68:S68" si="31">P8</f>
        <v>240360.95759396805</v>
      </c>
      <c r="Q68" s="51">
        <f t="shared" si="31"/>
        <v>6.6215887448149742</v>
      </c>
      <c r="R68" s="18">
        <f t="shared" si="31"/>
        <v>367518.76764594344</v>
      </c>
      <c r="S68" s="51">
        <f t="shared" si="31"/>
        <v>10.124598269672228</v>
      </c>
    </row>
    <row r="69" spans="1:19" x14ac:dyDescent="0.2">
      <c r="A69" s="148"/>
      <c r="B69" s="18"/>
      <c r="C69" s="51"/>
      <c r="D69" s="18"/>
      <c r="E69" s="51"/>
      <c r="F69" s="18"/>
      <c r="G69" s="51"/>
      <c r="H69" s="18"/>
      <c r="I69" s="51"/>
      <c r="J69" s="18"/>
      <c r="K69" s="51"/>
      <c r="L69" s="18"/>
      <c r="M69" s="51"/>
      <c r="N69" s="18"/>
      <c r="O69" s="51"/>
      <c r="P69" s="18"/>
      <c r="Q69" s="51"/>
    </row>
    <row r="70" spans="1:19" x14ac:dyDescent="0.2">
      <c r="A70" s="150" t="s">
        <v>15</v>
      </c>
      <c r="B70" s="18"/>
      <c r="C70" s="51"/>
      <c r="D70" s="18"/>
      <c r="E70" s="51"/>
      <c r="F70" s="18"/>
      <c r="G70" s="51"/>
      <c r="H70" s="18"/>
      <c r="I70" s="51"/>
      <c r="J70" s="18"/>
      <c r="K70" s="51"/>
      <c r="L70" s="18"/>
      <c r="M70" s="51"/>
      <c r="N70" s="18"/>
      <c r="O70" s="51"/>
      <c r="P70" s="18"/>
      <c r="Q70" s="51"/>
    </row>
    <row r="71" spans="1:19" x14ac:dyDescent="0.2">
      <c r="A71" s="151" t="s">
        <v>94</v>
      </c>
      <c r="B71" s="52">
        <f>[1]CUADRO3!B37</f>
        <v>781081.34068034007</v>
      </c>
      <c r="C71" s="53">
        <f t="shared" ref="C71" si="32">IF(ISNUMBER(B71/B$68*100),B71/B$68*100,0)</f>
        <v>21.517635251606787</v>
      </c>
      <c r="D71" s="82">
        <f t="shared" ref="D71:D96" si="33">F71+H71+J71</f>
        <v>390079.16592931916</v>
      </c>
      <c r="E71" s="53">
        <f t="shared" ref="E71" si="34">IF(ISNUMBER(D71/D$68*100),D71/D$68*100,0)</f>
        <v>19.941473407971735</v>
      </c>
      <c r="F71" s="52">
        <f>[1]CUADRO3!D37</f>
        <v>0</v>
      </c>
      <c r="G71" s="53">
        <f t="shared" ref="G71" si="35">IF(ISNUMBER(F71/F$68*100),F71/F$68*100,0)</f>
        <v>0</v>
      </c>
      <c r="H71" s="52">
        <f>[1]CUADRO3!F37</f>
        <v>390079.16592931916</v>
      </c>
      <c r="I71" s="53">
        <f t="shared" ref="I71" si="36">IF(ISNUMBER(H71/H$68*100),H71/H$68*100,0)</f>
        <v>24.18626649841713</v>
      </c>
      <c r="J71" s="52">
        <f>[1]CUADRO3!H37</f>
        <v>0</v>
      </c>
      <c r="K71" s="53">
        <f t="shared" ref="K71" si="37">IF(ISNUMBER(J71/J$68*100),J71/J$68*100,0)</f>
        <v>0</v>
      </c>
      <c r="L71" s="52">
        <f>[1]CUADRO3!J37</f>
        <v>203476.97536501722</v>
      </c>
      <c r="M71" s="53">
        <f t="shared" ref="M71" si="38">IF(ISNUMBER(L71/L$68*100),L71/L$68*100,0)</f>
        <v>19.142409637379686</v>
      </c>
      <c r="N71" s="52">
        <f>[1]CUADRO3!L37</f>
        <v>0</v>
      </c>
      <c r="O71" s="53">
        <f t="shared" ref="O71" si="39">IF(ISNUMBER(N71/N$68*100),N71/N$68*100,0)</f>
        <v>0</v>
      </c>
      <c r="P71" s="52">
        <f>[1]CUADRO3!N37</f>
        <v>76050.905914211893</v>
      </c>
      <c r="Q71" s="53">
        <f t="shared" ref="Q71:Q93" si="40">IF(ISNUMBER(P71/P$68*100),P71/P$68*100,0)</f>
        <v>31.640290784113777</v>
      </c>
      <c r="R71" s="52">
        <f>[1]CUADRO3!P37</f>
        <v>111474.29347178932</v>
      </c>
      <c r="S71" s="53">
        <f t="shared" ref="S71:S93" si="41">IF(ISNUMBER(R71/R$68*100),R71/R$68*100,0)</f>
        <v>30.331592094143151</v>
      </c>
    </row>
    <row r="72" spans="1:19" x14ac:dyDescent="0.2">
      <c r="A72" s="151" t="s">
        <v>95</v>
      </c>
      <c r="B72" s="52">
        <f>[1]CUADRO3!B38</f>
        <v>12309.333383848993</v>
      </c>
      <c r="C72" s="53">
        <f t="shared" ref="C72:C93" si="42">IF(ISNUMBER(B72/B$68*100),B72/B$68*100,0)</f>
        <v>0.33910392189548832</v>
      </c>
      <c r="D72" s="82">
        <f t="shared" ref="D72:D93" si="43">F72+H72+J72</f>
        <v>8805.1591487546248</v>
      </c>
      <c r="E72" s="53">
        <f t="shared" ref="E72:E93" si="44">IF(ISNUMBER(D72/D$68*100),D72/D$68*100,0)</f>
        <v>0.45013387628516732</v>
      </c>
      <c r="F72" s="52">
        <f>[1]CUADRO3!D38</f>
        <v>0</v>
      </c>
      <c r="G72" s="53">
        <f t="shared" ref="G72:G93" si="45">IF(ISNUMBER(F72/F$68*100),F72/F$68*100,0)</f>
        <v>0</v>
      </c>
      <c r="H72" s="52">
        <f>[1]CUADRO3!F38</f>
        <v>8805.1591487546248</v>
      </c>
      <c r="I72" s="53">
        <f t="shared" ref="I72:I93" si="46">IF(ISNUMBER(H72/H$68*100),H72/H$68*100,0)</f>
        <v>0.54595052577440994</v>
      </c>
      <c r="J72" s="52">
        <f>[1]CUADRO3!H38</f>
        <v>0</v>
      </c>
      <c r="K72" s="53">
        <f t="shared" ref="K72:K93" si="47">IF(ISNUMBER(J72/J$68*100),J72/J$68*100,0)</f>
        <v>0</v>
      </c>
      <c r="L72" s="52">
        <f>[1]CUADRO3!J38</f>
        <v>2352.3020691079728</v>
      </c>
      <c r="M72" s="53">
        <f t="shared" ref="M72:M93" si="48">IF(ISNUMBER(L72/L$68*100),L72/L$68*100,0)</f>
        <v>0.22129643767774521</v>
      </c>
      <c r="N72" s="52">
        <f>[1]CUADRO3!L38</f>
        <v>0</v>
      </c>
      <c r="O72" s="53">
        <f t="shared" ref="O72:O93" si="49">IF(ISNUMBER(N72/N$68*100),N72/N$68*100,0)</f>
        <v>0</v>
      </c>
      <c r="P72" s="52">
        <f>[1]CUADRO3!N38</f>
        <v>798.80454742122447</v>
      </c>
      <c r="Q72" s="53">
        <f t="shared" si="40"/>
        <v>0.33233539898381181</v>
      </c>
      <c r="R72" s="52">
        <f>[1]CUADRO3!P38</f>
        <v>353.06761856517005</v>
      </c>
      <c r="S72" s="53">
        <f t="shared" si="41"/>
        <v>9.6067915341211854E-2</v>
      </c>
    </row>
    <row r="73" spans="1:19" x14ac:dyDescent="0.2">
      <c r="A73" s="151" t="s">
        <v>54</v>
      </c>
      <c r="B73" s="52">
        <f>[1]CUADRO3!B39</f>
        <v>555603.69443216338</v>
      </c>
      <c r="C73" s="53">
        <f t="shared" si="42"/>
        <v>15.306059713093592</v>
      </c>
      <c r="D73" s="82">
        <f t="shared" si="43"/>
        <v>326651.34704767691</v>
      </c>
      <c r="E73" s="53">
        <f t="shared" si="44"/>
        <v>16.698941445157033</v>
      </c>
      <c r="F73" s="52">
        <f>[1]CUADRO3!D39</f>
        <v>0</v>
      </c>
      <c r="G73" s="53">
        <f t="shared" si="45"/>
        <v>0</v>
      </c>
      <c r="H73" s="52">
        <f>[1]CUADRO3!F39</f>
        <v>326651.34704767691</v>
      </c>
      <c r="I73" s="53">
        <f t="shared" si="46"/>
        <v>20.253520879383728</v>
      </c>
      <c r="J73" s="52">
        <f>[1]CUADRO3!H39</f>
        <v>0</v>
      </c>
      <c r="K73" s="53">
        <f t="shared" si="47"/>
        <v>0</v>
      </c>
      <c r="L73" s="52">
        <f>[1]CUADRO3!J39</f>
        <v>167209.99346388559</v>
      </c>
      <c r="M73" s="53">
        <f t="shared" si="48"/>
        <v>15.730537495003356</v>
      </c>
      <c r="N73" s="52">
        <f>[1]CUADRO3!L39</f>
        <v>0</v>
      </c>
      <c r="O73" s="53">
        <f t="shared" si="49"/>
        <v>0</v>
      </c>
      <c r="P73" s="52">
        <f>[1]CUADRO3!N39</f>
        <v>30696.767390138928</v>
      </c>
      <c r="Q73" s="53">
        <f t="shared" si="40"/>
        <v>12.771112121292894</v>
      </c>
      <c r="R73" s="52">
        <f>[1]CUADRO3!P39</f>
        <v>31045.586530462089</v>
      </c>
      <c r="S73" s="53">
        <f t="shared" si="41"/>
        <v>8.4473472550306532</v>
      </c>
    </row>
    <row r="74" spans="1:19" x14ac:dyDescent="0.2">
      <c r="A74" s="151" t="s">
        <v>96</v>
      </c>
      <c r="B74" s="52">
        <f>[1]CUADRO3!B40</f>
        <v>7223.8865152278941</v>
      </c>
      <c r="C74" s="53">
        <f t="shared" si="42"/>
        <v>0.19900738506732465</v>
      </c>
      <c r="D74" s="82">
        <f t="shared" si="43"/>
        <v>6060.1372090477817</v>
      </c>
      <c r="E74" s="53">
        <f t="shared" si="44"/>
        <v>0.3098039463732436</v>
      </c>
      <c r="F74" s="52">
        <f>[1]CUADRO3!D40</f>
        <v>1996.4642834725073</v>
      </c>
      <c r="G74" s="53">
        <f t="shared" si="45"/>
        <v>0.89534226555093244</v>
      </c>
      <c r="H74" s="52">
        <f>[1]CUADRO3!F40</f>
        <v>4063.6729255752743</v>
      </c>
      <c r="I74" s="53">
        <f t="shared" si="46"/>
        <v>0.25196187062749942</v>
      </c>
      <c r="J74" s="52">
        <f>[1]CUADRO3!H40</f>
        <v>0</v>
      </c>
      <c r="K74" s="53">
        <f t="shared" si="47"/>
        <v>0</v>
      </c>
      <c r="L74" s="52">
        <f>[1]CUADRO3!J40</f>
        <v>1163.7493061801129</v>
      </c>
      <c r="M74" s="53">
        <f t="shared" si="48"/>
        <v>0.10948150715408206</v>
      </c>
      <c r="N74" s="52">
        <f>[1]CUADRO3!L40</f>
        <v>0</v>
      </c>
      <c r="O74" s="53">
        <f t="shared" si="49"/>
        <v>0</v>
      </c>
      <c r="P74" s="52">
        <f>[1]CUADRO3!N40</f>
        <v>0</v>
      </c>
      <c r="Q74" s="53">
        <f t="shared" si="40"/>
        <v>0</v>
      </c>
      <c r="R74" s="52">
        <f>[1]CUADRO3!P40</f>
        <v>0</v>
      </c>
      <c r="S74" s="53">
        <f t="shared" si="41"/>
        <v>0</v>
      </c>
    </row>
    <row r="75" spans="1:19" x14ac:dyDescent="0.2">
      <c r="A75" s="151" t="s">
        <v>97</v>
      </c>
      <c r="B75" s="52">
        <f>[1]CUADRO3!B41</f>
        <v>17150.660784006082</v>
      </c>
      <c r="C75" s="53">
        <f t="shared" si="42"/>
        <v>0.47247532856544167</v>
      </c>
      <c r="D75" s="82">
        <f t="shared" si="43"/>
        <v>9756.4149714772466</v>
      </c>
      <c r="E75" s="53">
        <f t="shared" si="44"/>
        <v>0.49876360160722827</v>
      </c>
      <c r="F75" s="52">
        <f>[1]CUADRO3!D41</f>
        <v>2062.9144466371758</v>
      </c>
      <c r="G75" s="53">
        <f t="shared" si="45"/>
        <v>0.92514276843325849</v>
      </c>
      <c r="H75" s="52">
        <f>[1]CUADRO3!F41</f>
        <v>7693.5005248400712</v>
      </c>
      <c r="I75" s="53">
        <f t="shared" si="46"/>
        <v>0.47702382042421226</v>
      </c>
      <c r="J75" s="52">
        <f>[1]CUADRO3!H41</f>
        <v>0</v>
      </c>
      <c r="K75" s="53">
        <f t="shared" si="47"/>
        <v>0</v>
      </c>
      <c r="L75" s="52">
        <f>[1]CUADRO3!J41</f>
        <v>6456.0195585814163</v>
      </c>
      <c r="M75" s="53">
        <f t="shared" si="48"/>
        <v>0.60735997670303377</v>
      </c>
      <c r="N75" s="52">
        <f>[1]CUADRO3!L41</f>
        <v>0</v>
      </c>
      <c r="O75" s="53">
        <f t="shared" si="49"/>
        <v>0</v>
      </c>
      <c r="P75" s="52">
        <f>[1]CUADRO3!N41</f>
        <v>0</v>
      </c>
      <c r="Q75" s="53">
        <f t="shared" si="40"/>
        <v>0</v>
      </c>
      <c r="R75" s="52">
        <f>[1]CUADRO3!P41</f>
        <v>938.22625394741726</v>
      </c>
      <c r="S75" s="53">
        <f t="shared" si="41"/>
        <v>0.25528662385243855</v>
      </c>
    </row>
    <row r="76" spans="1:19" x14ac:dyDescent="0.2">
      <c r="A76" s="151" t="s">
        <v>98</v>
      </c>
      <c r="B76" s="52">
        <f>[1]CUADRO3!B42</f>
        <v>285922.26676131511</v>
      </c>
      <c r="C76" s="53">
        <f t="shared" si="42"/>
        <v>7.8767354000848808</v>
      </c>
      <c r="D76" s="82">
        <f t="shared" si="43"/>
        <v>176139.95816229595</v>
      </c>
      <c r="E76" s="53">
        <f t="shared" si="44"/>
        <v>9.0045575323321128</v>
      </c>
      <c r="F76" s="52">
        <f>[1]CUADRO3!D42</f>
        <v>0</v>
      </c>
      <c r="G76" s="53">
        <f t="shared" si="45"/>
        <v>0</v>
      </c>
      <c r="H76" s="52">
        <f>[1]CUADRO3!F42</f>
        <v>176139.95816229595</v>
      </c>
      <c r="I76" s="53">
        <f t="shared" si="46"/>
        <v>10.921290705141786</v>
      </c>
      <c r="J76" s="52">
        <f>[1]CUADRO3!H42</f>
        <v>0</v>
      </c>
      <c r="K76" s="53">
        <f t="shared" si="47"/>
        <v>0</v>
      </c>
      <c r="L76" s="52">
        <f>[1]CUADRO3!J42</f>
        <v>48585.70942437918</v>
      </c>
      <c r="M76" s="53">
        <f t="shared" si="48"/>
        <v>4.5707753943941487</v>
      </c>
      <c r="N76" s="52">
        <f>[1]CUADRO3!L42</f>
        <v>0</v>
      </c>
      <c r="O76" s="53">
        <f t="shared" si="49"/>
        <v>0</v>
      </c>
      <c r="P76" s="52">
        <f>[1]CUADRO3!N42</f>
        <v>2397.5842193630351</v>
      </c>
      <c r="Q76" s="53">
        <f t="shared" si="40"/>
        <v>0.99749320495434879</v>
      </c>
      <c r="R76" s="52">
        <f>[1]CUADRO3!P42</f>
        <v>58799.014955277264</v>
      </c>
      <c r="S76" s="53">
        <f t="shared" si="41"/>
        <v>15.998914921243552</v>
      </c>
    </row>
    <row r="77" spans="1:19" x14ac:dyDescent="0.2">
      <c r="A77" s="151" t="s">
        <v>99</v>
      </c>
      <c r="B77" s="52">
        <f>[1]CUADRO3!B43</f>
        <v>791911.44656937069</v>
      </c>
      <c r="C77" s="53">
        <f t="shared" si="42"/>
        <v>21.815988644677802</v>
      </c>
      <c r="D77" s="82">
        <f t="shared" si="43"/>
        <v>269583.1689920717</v>
      </c>
      <c r="E77" s="53">
        <f t="shared" si="44"/>
        <v>13.781524534602388</v>
      </c>
      <c r="F77" s="52">
        <f>[1]CUADRO3!D43</f>
        <v>0</v>
      </c>
      <c r="G77" s="53">
        <f t="shared" si="45"/>
        <v>0</v>
      </c>
      <c r="H77" s="52">
        <f>[1]CUADRO3!F43</f>
        <v>269583.1689920717</v>
      </c>
      <c r="I77" s="53">
        <f t="shared" si="46"/>
        <v>16.715095135102665</v>
      </c>
      <c r="J77" s="52">
        <f>[1]CUADRO3!H43</f>
        <v>0</v>
      </c>
      <c r="K77" s="53">
        <f t="shared" si="47"/>
        <v>0</v>
      </c>
      <c r="L77" s="52">
        <f>[1]CUADRO3!J43</f>
        <v>383947.33743115998</v>
      </c>
      <c r="M77" s="53">
        <f t="shared" si="48"/>
        <v>36.120436718227822</v>
      </c>
      <c r="N77" s="52">
        <f>[1]CUADRO3!L43</f>
        <v>1665.9160558935869</v>
      </c>
      <c r="O77" s="53">
        <f t="shared" si="49"/>
        <v>55.624436288034161</v>
      </c>
      <c r="P77" s="52">
        <f>[1]CUADRO3!N43</f>
        <v>96590.098488597388</v>
      </c>
      <c r="Q77" s="53">
        <f t="shared" si="40"/>
        <v>40.185435877553417</v>
      </c>
      <c r="R77" s="52">
        <f>[1]CUADRO3!P43</f>
        <v>40124.925601650386</v>
      </c>
      <c r="S77" s="53">
        <f t="shared" si="41"/>
        <v>10.917789548180444</v>
      </c>
    </row>
    <row r="78" spans="1:19" x14ac:dyDescent="0.2">
      <c r="A78" s="151" t="s">
        <v>100</v>
      </c>
      <c r="B78" s="52">
        <f>[1]CUADRO3!B44</f>
        <v>137241.81592233706</v>
      </c>
      <c r="C78" s="53">
        <f t="shared" si="42"/>
        <v>3.7808089663398867</v>
      </c>
      <c r="D78" s="82">
        <f t="shared" si="43"/>
        <v>52671.727358751181</v>
      </c>
      <c r="E78" s="53">
        <f t="shared" si="44"/>
        <v>2.6926632904736922</v>
      </c>
      <c r="F78" s="52">
        <f>[1]CUADRO3!D44</f>
        <v>3220.2741329646078</v>
      </c>
      <c r="G78" s="53">
        <f t="shared" si="45"/>
        <v>1.4441768689639074</v>
      </c>
      <c r="H78" s="52">
        <f>[1]CUADRO3!F44</f>
        <v>49451.453225786572</v>
      </c>
      <c r="I78" s="53">
        <f t="shared" si="46"/>
        <v>3.0661622842723224</v>
      </c>
      <c r="J78" s="52">
        <f>[1]CUADRO3!H44</f>
        <v>0</v>
      </c>
      <c r="K78" s="53">
        <f t="shared" si="47"/>
        <v>0</v>
      </c>
      <c r="L78" s="52">
        <f>[1]CUADRO3!J44</f>
        <v>35317.862899089916</v>
      </c>
      <c r="M78" s="53">
        <f t="shared" si="48"/>
        <v>3.3225823114305366</v>
      </c>
      <c r="N78" s="52">
        <f>[1]CUADRO3!L44</f>
        <v>0</v>
      </c>
      <c r="O78" s="53">
        <f t="shared" si="49"/>
        <v>0</v>
      </c>
      <c r="P78" s="52">
        <f>[1]CUADRO3!N44</f>
        <v>3755.8796732008082</v>
      </c>
      <c r="Q78" s="53">
        <f t="shared" si="40"/>
        <v>1.5625997295057636</v>
      </c>
      <c r="R78" s="52">
        <f>[1]CUADRO3!P44</f>
        <v>45496.345991295311</v>
      </c>
      <c r="S78" s="53">
        <f t="shared" si="41"/>
        <v>12.379325900201408</v>
      </c>
    </row>
    <row r="79" spans="1:19" x14ac:dyDescent="0.2">
      <c r="A79" s="151" t="s">
        <v>101</v>
      </c>
      <c r="B79" s="52">
        <f>[1]CUADRO3!B45</f>
        <v>158758.09288387847</v>
      </c>
      <c r="C79" s="53">
        <f t="shared" si="42"/>
        <v>4.3735505612520535</v>
      </c>
      <c r="D79" s="82">
        <f t="shared" si="43"/>
        <v>70399.717158240179</v>
      </c>
      <c r="E79" s="53">
        <f t="shared" si="44"/>
        <v>3.5989465991991856</v>
      </c>
      <c r="F79" s="52">
        <f>[1]CUADRO3!D45</f>
        <v>0</v>
      </c>
      <c r="G79" s="53">
        <f t="shared" si="45"/>
        <v>0</v>
      </c>
      <c r="H79" s="52">
        <f>[1]CUADRO3!F45</f>
        <v>70399.717158240179</v>
      </c>
      <c r="I79" s="53">
        <f t="shared" si="46"/>
        <v>4.3650275875305526</v>
      </c>
      <c r="J79" s="52">
        <f>[1]CUADRO3!H45</f>
        <v>0</v>
      </c>
      <c r="K79" s="53">
        <f t="shared" si="47"/>
        <v>0</v>
      </c>
      <c r="L79" s="52">
        <f>[1]CUADRO3!J45</f>
        <v>65274.086345673939</v>
      </c>
      <c r="M79" s="53">
        <f t="shared" si="48"/>
        <v>6.1407601390432474</v>
      </c>
      <c r="N79" s="52">
        <f>[1]CUADRO3!L45</f>
        <v>0</v>
      </c>
      <c r="O79" s="53">
        <f t="shared" si="49"/>
        <v>0</v>
      </c>
      <c r="P79" s="52">
        <f>[1]CUADRO3!N45</f>
        <v>16609.943528931395</v>
      </c>
      <c r="Q79" s="53">
        <f t="shared" si="40"/>
        <v>6.9104166064232002</v>
      </c>
      <c r="R79" s="52">
        <f>[1]CUADRO3!P45</f>
        <v>6474.345851033182</v>
      </c>
      <c r="S79" s="53">
        <f t="shared" si="41"/>
        <v>1.7616367981703653</v>
      </c>
    </row>
    <row r="80" spans="1:19" x14ac:dyDescent="0.2">
      <c r="A80" s="151" t="s">
        <v>102</v>
      </c>
      <c r="B80" s="52">
        <f>[1]CUADRO3!B46</f>
        <v>36661.93458671603</v>
      </c>
      <c r="C80" s="53">
        <f t="shared" si="42"/>
        <v>1.0099820530446824</v>
      </c>
      <c r="D80" s="82">
        <f t="shared" si="43"/>
        <v>34548.03288565376</v>
      </c>
      <c r="E80" s="53">
        <f t="shared" si="44"/>
        <v>1.7661509233534163</v>
      </c>
      <c r="F80" s="52">
        <f>[1]CUADRO3!D46</f>
        <v>1914.233052818488</v>
      </c>
      <c r="G80" s="53">
        <f t="shared" si="45"/>
        <v>0.85846452275217189</v>
      </c>
      <c r="H80" s="52">
        <f>[1]CUADRO3!F46</f>
        <v>32633.799832835273</v>
      </c>
      <c r="I80" s="53">
        <f t="shared" si="46"/>
        <v>2.0234092167741422</v>
      </c>
      <c r="J80" s="52">
        <f>[1]CUADRO3!H46</f>
        <v>0</v>
      </c>
      <c r="K80" s="53">
        <f t="shared" si="47"/>
        <v>0</v>
      </c>
      <c r="L80" s="52">
        <f>[1]CUADRO3!J46</f>
        <v>1296.0950607431157</v>
      </c>
      <c r="M80" s="53">
        <f t="shared" si="48"/>
        <v>0.12193213771347787</v>
      </c>
      <c r="N80" s="52">
        <f>[1]CUADRO3!L46</f>
        <v>0</v>
      </c>
      <c r="O80" s="53">
        <f t="shared" si="49"/>
        <v>0</v>
      </c>
      <c r="P80" s="52">
        <f>[1]CUADRO3!N46</f>
        <v>353.06761856517005</v>
      </c>
      <c r="Q80" s="53">
        <f t="shared" si="40"/>
        <v>0.14689058576709149</v>
      </c>
      <c r="R80" s="52">
        <f>[1]CUADRO3!P46</f>
        <v>464.73902175397603</v>
      </c>
      <c r="S80" s="53">
        <f t="shared" si="41"/>
        <v>0.12645313999357216</v>
      </c>
    </row>
    <row r="81" spans="1:19" x14ac:dyDescent="0.2">
      <c r="A81" s="151" t="s">
        <v>103</v>
      </c>
      <c r="B81" s="52">
        <f>[1]CUADRO3!B47</f>
        <v>51213.610862725429</v>
      </c>
      <c r="C81" s="53">
        <f t="shared" si="42"/>
        <v>1.4108592038595991</v>
      </c>
      <c r="D81" s="82">
        <f t="shared" si="43"/>
        <v>49151.743492299334</v>
      </c>
      <c r="E81" s="53">
        <f t="shared" si="44"/>
        <v>2.5127160623203748</v>
      </c>
      <c r="F81" s="52">
        <f>[1]CUADRO3!D47</f>
        <v>1957.2698511239712</v>
      </c>
      <c r="G81" s="53">
        <f t="shared" si="45"/>
        <v>0.87776497546543997</v>
      </c>
      <c r="H81" s="52">
        <f>[1]CUADRO3!F47</f>
        <v>47194.473641175362</v>
      </c>
      <c r="I81" s="53">
        <f t="shared" si="46"/>
        <v>2.9262216914830512</v>
      </c>
      <c r="J81" s="52">
        <f>[1]CUADRO3!H47</f>
        <v>0</v>
      </c>
      <c r="K81" s="53">
        <f t="shared" si="47"/>
        <v>0</v>
      </c>
      <c r="L81" s="52">
        <f>[1]CUADRO3!J47</f>
        <v>1422.8237324890965</v>
      </c>
      <c r="M81" s="53">
        <f t="shared" si="48"/>
        <v>0.13385433256137544</v>
      </c>
      <c r="N81" s="52">
        <f>[1]CUADRO3!L47</f>
        <v>0</v>
      </c>
      <c r="O81" s="53">
        <f t="shared" si="49"/>
        <v>0</v>
      </c>
      <c r="P81" s="52">
        <f>[1]CUADRO3!N47</f>
        <v>0</v>
      </c>
      <c r="Q81" s="53">
        <f t="shared" si="40"/>
        <v>0</v>
      </c>
      <c r="R81" s="52">
        <f>[1]CUADRO3!P47</f>
        <v>639.04363793697962</v>
      </c>
      <c r="S81" s="53">
        <f t="shared" si="41"/>
        <v>0.17388054548349352</v>
      </c>
    </row>
    <row r="82" spans="1:19" x14ac:dyDescent="0.2">
      <c r="A82" s="151" t="s">
        <v>104</v>
      </c>
      <c r="B82" s="52">
        <f>[1]CUADRO3!B48</f>
        <v>6817.1594498132008</v>
      </c>
      <c r="C82" s="53">
        <f t="shared" si="42"/>
        <v>0.18780265620652925</v>
      </c>
      <c r="D82" s="82">
        <f t="shared" si="43"/>
        <v>6178.1158118762214</v>
      </c>
      <c r="E82" s="53">
        <f t="shared" si="44"/>
        <v>0.31583520201697435</v>
      </c>
      <c r="F82" s="52">
        <f>[1]CUADRO3!D48</f>
        <v>0</v>
      </c>
      <c r="G82" s="53">
        <f t="shared" si="45"/>
        <v>0</v>
      </c>
      <c r="H82" s="52">
        <f>[1]CUADRO3!F48</f>
        <v>6178.1158118762214</v>
      </c>
      <c r="I82" s="53">
        <f t="shared" si="46"/>
        <v>0.38306469182514186</v>
      </c>
      <c r="J82" s="52">
        <f>[1]CUADRO3!H48</f>
        <v>0</v>
      </c>
      <c r="K82" s="53">
        <f t="shared" si="47"/>
        <v>0</v>
      </c>
      <c r="L82" s="52">
        <f>[1]CUADRO3!J48</f>
        <v>639.04363793697962</v>
      </c>
      <c r="M82" s="53">
        <f t="shared" si="48"/>
        <v>6.0119013817688888E-2</v>
      </c>
      <c r="N82" s="52">
        <f>[1]CUADRO3!L48</f>
        <v>0</v>
      </c>
      <c r="O82" s="53">
        <f t="shared" si="49"/>
        <v>0</v>
      </c>
      <c r="P82" s="52">
        <f>[1]CUADRO3!N48</f>
        <v>0</v>
      </c>
      <c r="Q82" s="53">
        <f t="shared" si="40"/>
        <v>0</v>
      </c>
      <c r="R82" s="52">
        <f>[1]CUADRO3!P48</f>
        <v>0</v>
      </c>
      <c r="S82" s="53">
        <f t="shared" si="41"/>
        <v>0</v>
      </c>
    </row>
    <row r="83" spans="1:19" x14ac:dyDescent="0.2">
      <c r="A83" s="151" t="s">
        <v>105</v>
      </c>
      <c r="B83" s="52">
        <f>[1]CUADRO3!B49</f>
        <v>42306.478823958903</v>
      </c>
      <c r="C83" s="53">
        <f t="shared" si="42"/>
        <v>1.1654808951406403</v>
      </c>
      <c r="D83" s="82">
        <f t="shared" si="43"/>
        <v>16256.085753412761</v>
      </c>
      <c r="E83" s="53">
        <f t="shared" si="44"/>
        <v>0.83103721009321252</v>
      </c>
      <c r="F83" s="52">
        <f>[1]CUADRO3!D49</f>
        <v>0</v>
      </c>
      <c r="G83" s="53">
        <f t="shared" si="45"/>
        <v>0</v>
      </c>
      <c r="H83" s="52">
        <f>[1]CUADRO3!F49</f>
        <v>16256.085753412761</v>
      </c>
      <c r="I83" s="53">
        <f t="shared" si="46"/>
        <v>1.0079339185328464</v>
      </c>
      <c r="J83" s="52">
        <f>[1]CUADRO3!H49</f>
        <v>0</v>
      </c>
      <c r="K83" s="53">
        <f t="shared" si="47"/>
        <v>0</v>
      </c>
      <c r="L83" s="52">
        <f>[1]CUADRO3!J49</f>
        <v>22540.693399487609</v>
      </c>
      <c r="M83" s="53">
        <f t="shared" si="48"/>
        <v>2.1205504248799394</v>
      </c>
      <c r="N83" s="52">
        <f>[1]CUADRO3!L49</f>
        <v>0</v>
      </c>
      <c r="O83" s="53">
        <f t="shared" si="49"/>
        <v>0</v>
      </c>
      <c r="P83" s="52">
        <f>[1]CUADRO3!N49</f>
        <v>492.48932509136284</v>
      </c>
      <c r="Q83" s="53">
        <f t="shared" si="40"/>
        <v>0.2048957243394349</v>
      </c>
      <c r="R83" s="52">
        <f>[1]CUADRO3!P49</f>
        <v>3017.210345967148</v>
      </c>
      <c r="S83" s="53">
        <f t="shared" si="41"/>
        <v>0.82096769242376166</v>
      </c>
    </row>
    <row r="84" spans="1:19" x14ac:dyDescent="0.2">
      <c r="A84" s="151" t="s">
        <v>106</v>
      </c>
      <c r="B84" s="52">
        <f>[1]CUADRO3!B50</f>
        <v>84095.071043392629</v>
      </c>
      <c r="C84" s="53">
        <f t="shared" si="42"/>
        <v>2.3166947805891023</v>
      </c>
      <c r="D84" s="82">
        <f t="shared" si="43"/>
        <v>66332.931545565341</v>
      </c>
      <c r="E84" s="53">
        <f t="shared" si="44"/>
        <v>3.3910459876454482</v>
      </c>
      <c r="F84" s="52">
        <f>[1]CUADRO3!D50</f>
        <v>2412.8158929814963</v>
      </c>
      <c r="G84" s="53">
        <f t="shared" si="45"/>
        <v>1.0820609543897697</v>
      </c>
      <c r="H84" s="52">
        <f>[1]CUADRO3!F50</f>
        <v>63920.115652583838</v>
      </c>
      <c r="I84" s="53">
        <f t="shared" si="46"/>
        <v>3.9632697329525262</v>
      </c>
      <c r="J84" s="52">
        <f>[1]CUADRO3!H50</f>
        <v>0</v>
      </c>
      <c r="K84" s="53">
        <f t="shared" si="47"/>
        <v>0</v>
      </c>
      <c r="L84" s="52">
        <f>[1]CUADRO3!J50</f>
        <v>9997.3870246140832</v>
      </c>
      <c r="M84" s="53">
        <f t="shared" si="48"/>
        <v>0.94051957173671064</v>
      </c>
      <c r="N84" s="52">
        <f>[1]CUADRO3!L50</f>
        <v>0</v>
      </c>
      <c r="O84" s="53">
        <f t="shared" si="49"/>
        <v>0</v>
      </c>
      <c r="P84" s="52">
        <f>[1]CUADRO3!N50</f>
        <v>2675.257055316059</v>
      </c>
      <c r="Q84" s="53">
        <f t="shared" si="40"/>
        <v>1.1130164740961224</v>
      </c>
      <c r="R84" s="52">
        <f>[1]CUADRO3!P50</f>
        <v>5089.495417897233</v>
      </c>
      <c r="S84" s="53">
        <f t="shared" si="41"/>
        <v>1.3848259914716248</v>
      </c>
    </row>
    <row r="85" spans="1:19" x14ac:dyDescent="0.2">
      <c r="A85" s="151" t="s">
        <v>107</v>
      </c>
      <c r="B85" s="52">
        <f>[1]CUADRO3!B51</f>
        <v>73943.59148773647</v>
      </c>
      <c r="C85" s="53">
        <f t="shared" si="42"/>
        <v>2.0370365389103422</v>
      </c>
      <c r="D85" s="82">
        <f t="shared" si="43"/>
        <v>73362.667710544003</v>
      </c>
      <c r="E85" s="53">
        <f t="shared" si="44"/>
        <v>3.7504173897684208</v>
      </c>
      <c r="F85" s="52">
        <f>[1]CUADRO3!D51</f>
        <v>73362.667710544003</v>
      </c>
      <c r="G85" s="53">
        <f t="shared" si="45"/>
        <v>32.900511999429028</v>
      </c>
      <c r="H85" s="52">
        <f>[1]CUADRO3!F51</f>
        <v>0</v>
      </c>
      <c r="I85" s="53">
        <f t="shared" si="46"/>
        <v>0</v>
      </c>
      <c r="J85" s="52">
        <f>[1]CUADRO3!H51</f>
        <v>0</v>
      </c>
      <c r="K85" s="53">
        <f t="shared" si="47"/>
        <v>0</v>
      </c>
      <c r="L85" s="52">
        <f>[1]CUADRO3!J51</f>
        <v>0</v>
      </c>
      <c r="M85" s="53">
        <f t="shared" si="48"/>
        <v>0</v>
      </c>
      <c r="N85" s="52">
        <f>[1]CUADRO3!L51</f>
        <v>0</v>
      </c>
      <c r="O85" s="53">
        <f t="shared" si="49"/>
        <v>0</v>
      </c>
      <c r="P85" s="52">
        <f>[1]CUADRO3!N51</f>
        <v>0</v>
      </c>
      <c r="Q85" s="53">
        <f t="shared" si="40"/>
        <v>0</v>
      </c>
      <c r="R85" s="52">
        <f>[1]CUADRO3!P51</f>
        <v>580.92377719246997</v>
      </c>
      <c r="S85" s="53">
        <f t="shared" si="41"/>
        <v>0.15806642499196516</v>
      </c>
    </row>
    <row r="86" spans="1:19" x14ac:dyDescent="0.2">
      <c r="A86" s="151" t="s">
        <v>108</v>
      </c>
      <c r="B86" s="52">
        <f>[1]CUADRO3!B52</f>
        <v>128284.60354364717</v>
      </c>
      <c r="C86" s="53">
        <f t="shared" si="42"/>
        <v>3.5340510183546656</v>
      </c>
      <c r="D86" s="82">
        <f t="shared" si="43"/>
        <v>124018.61436249997</v>
      </c>
      <c r="E86" s="53">
        <f t="shared" si="44"/>
        <v>6.3400307332779047</v>
      </c>
      <c r="F86" s="52">
        <f>[1]CUADRO3!D52</f>
        <v>100774.73464035313</v>
      </c>
      <c r="G86" s="53">
        <f t="shared" si="45"/>
        <v>45.193835907874032</v>
      </c>
      <c r="H86" s="52">
        <f>[1]CUADRO3!F52</f>
        <v>23243.879722146834</v>
      </c>
      <c r="I86" s="53">
        <f t="shared" si="46"/>
        <v>1.4412014752894098</v>
      </c>
      <c r="J86" s="52">
        <f>[1]CUADRO3!H52</f>
        <v>0</v>
      </c>
      <c r="K86" s="53">
        <f t="shared" si="47"/>
        <v>0</v>
      </c>
      <c r="L86" s="52">
        <f>[1]CUADRO3!J52</f>
        <v>2775.2429481087001</v>
      </c>
      <c r="M86" s="53">
        <f t="shared" si="48"/>
        <v>0.2610852518357194</v>
      </c>
      <c r="N86" s="52">
        <f>[1]CUADRO3!L52</f>
        <v>0</v>
      </c>
      <c r="O86" s="53">
        <f t="shared" si="49"/>
        <v>0</v>
      </c>
      <c r="P86" s="52">
        <f>[1]CUADRO3!N52</f>
        <v>0</v>
      </c>
      <c r="Q86" s="53">
        <f t="shared" si="40"/>
        <v>0</v>
      </c>
      <c r="R86" s="52">
        <f>[1]CUADRO3!P52</f>
        <v>1490.7462330384878</v>
      </c>
      <c r="S86" s="53">
        <f t="shared" si="41"/>
        <v>0.40562451887480971</v>
      </c>
    </row>
    <row r="87" spans="1:19" x14ac:dyDescent="0.2">
      <c r="A87" s="151" t="s">
        <v>109</v>
      </c>
      <c r="B87" s="52">
        <f>[1]CUADRO3!B53</f>
        <v>86979.905692824104</v>
      </c>
      <c r="C87" s="53">
        <f t="shared" si="42"/>
        <v>2.3961677067936829</v>
      </c>
      <c r="D87" s="82">
        <f t="shared" si="43"/>
        <v>69015.388280732237</v>
      </c>
      <c r="E87" s="53">
        <f t="shared" si="44"/>
        <v>3.5281774838250159</v>
      </c>
      <c r="F87" s="52">
        <f>[1]CUADRO3!D53</f>
        <v>32679.449281886191</v>
      </c>
      <c r="G87" s="53">
        <f t="shared" si="45"/>
        <v>14.655555022556802</v>
      </c>
      <c r="H87" s="52">
        <f>[1]CUADRO3!F53</f>
        <v>36335.938998846039</v>
      </c>
      <c r="I87" s="53">
        <f t="shared" si="46"/>
        <v>2.2529547354896651</v>
      </c>
      <c r="J87" s="52">
        <f>[1]CUADRO3!H53</f>
        <v>0</v>
      </c>
      <c r="K87" s="53">
        <f t="shared" si="47"/>
        <v>0</v>
      </c>
      <c r="L87" s="52">
        <f>[1]CUADRO3!J53</f>
        <v>13675.165227065761</v>
      </c>
      <c r="M87" s="53">
        <f t="shared" si="48"/>
        <v>1.2865122167544709</v>
      </c>
      <c r="N87" s="52">
        <f>[1]CUADRO3!L53</f>
        <v>631.91103161755564</v>
      </c>
      <c r="O87" s="53">
        <f t="shared" si="49"/>
        <v>21.099319376607241</v>
      </c>
      <c r="P87" s="52">
        <f>[1]CUADRO3!N53</f>
        <v>663.01515112410482</v>
      </c>
      <c r="Q87" s="53">
        <f t="shared" si="40"/>
        <v>0.27584145019263456</v>
      </c>
      <c r="R87" s="52">
        <f>[1]CUADRO3!P53</f>
        <v>2994.4260022844755</v>
      </c>
      <c r="S87" s="53">
        <f t="shared" si="41"/>
        <v>0.81476818761245295</v>
      </c>
    </row>
    <row r="88" spans="1:19" x14ac:dyDescent="0.2">
      <c r="A88" s="151" t="s">
        <v>110</v>
      </c>
      <c r="B88" s="52">
        <f>[1]CUADRO3!B54</f>
        <v>18619.086558311639</v>
      </c>
      <c r="C88" s="53">
        <f t="shared" si="42"/>
        <v>0.51292828597195639</v>
      </c>
      <c r="D88" s="82">
        <f t="shared" si="43"/>
        <v>9152.2958519665408</v>
      </c>
      <c r="E88" s="53">
        <f t="shared" si="44"/>
        <v>0.46788006203579441</v>
      </c>
      <c r="F88" s="52">
        <f>[1]CUADRO3!D54</f>
        <v>0</v>
      </c>
      <c r="G88" s="53">
        <f t="shared" si="45"/>
        <v>0</v>
      </c>
      <c r="H88" s="52">
        <f>[1]CUADRO3!F54</f>
        <v>9152.2958519665408</v>
      </c>
      <c r="I88" s="53">
        <f t="shared" si="46"/>
        <v>0.56747421006363097</v>
      </c>
      <c r="J88" s="52">
        <f>[1]CUADRO3!H54</f>
        <v>0</v>
      </c>
      <c r="K88" s="53">
        <f t="shared" si="47"/>
        <v>0</v>
      </c>
      <c r="L88" s="52">
        <f>[1]CUADRO3!J54</f>
        <v>5860.3557299708882</v>
      </c>
      <c r="M88" s="53">
        <f t="shared" si="48"/>
        <v>0.55132198521540809</v>
      </c>
      <c r="N88" s="52">
        <f>[1]CUADRO3!L54</f>
        <v>0</v>
      </c>
      <c r="O88" s="53">
        <f t="shared" si="49"/>
        <v>0</v>
      </c>
      <c r="P88" s="52">
        <f>[1]CUADRO3!N54</f>
        <v>353.06761856517005</v>
      </c>
      <c r="Q88" s="53">
        <f t="shared" si="40"/>
        <v>0.14689058576709149</v>
      </c>
      <c r="R88" s="52">
        <f>[1]CUADRO3!P54</f>
        <v>3253.367357809042</v>
      </c>
      <c r="S88" s="53">
        <f t="shared" si="41"/>
        <v>0.88522482229893595</v>
      </c>
    </row>
    <row r="89" spans="1:19" x14ac:dyDescent="0.2">
      <c r="A89" s="151" t="s">
        <v>111</v>
      </c>
      <c r="B89" s="52">
        <f>[1]CUADRO3!B55</f>
        <v>149093.5705296919</v>
      </c>
      <c r="C89" s="53">
        <f t="shared" si="42"/>
        <v>4.1073072699742834</v>
      </c>
      <c r="D89" s="82">
        <f t="shared" si="43"/>
        <v>31028.860812874704</v>
      </c>
      <c r="E89" s="53">
        <f t="shared" si="44"/>
        <v>1.5862451953963475</v>
      </c>
      <c r="F89" s="52">
        <f>[1]CUADRO3!D55</f>
        <v>0</v>
      </c>
      <c r="G89" s="53">
        <f t="shared" si="45"/>
        <v>0</v>
      </c>
      <c r="H89" s="52">
        <f>[1]CUADRO3!F55</f>
        <v>23990.377091119997</v>
      </c>
      <c r="I89" s="53">
        <f t="shared" si="46"/>
        <v>1.4874869113837426</v>
      </c>
      <c r="J89" s="52">
        <f>[1]CUADRO3!H55</f>
        <v>7038.4837217547056</v>
      </c>
      <c r="K89" s="53">
        <f t="shared" si="47"/>
        <v>5.8496058133142821</v>
      </c>
      <c r="L89" s="52">
        <f>[1]CUADRO3!J55</f>
        <v>82929.97415691457</v>
      </c>
      <c r="M89" s="53">
        <f t="shared" si="48"/>
        <v>7.8017649598004448</v>
      </c>
      <c r="N89" s="52">
        <f>[1]CUADRO3!L55</f>
        <v>697.10853263096396</v>
      </c>
      <c r="O89" s="53">
        <f t="shared" si="49"/>
        <v>23.276244335358598</v>
      </c>
      <c r="P89" s="52">
        <f>[1]CUADRO3!N55</f>
        <v>929.47804350795207</v>
      </c>
      <c r="Q89" s="53">
        <f t="shared" si="40"/>
        <v>0.38670092381562288</v>
      </c>
      <c r="R89" s="52">
        <f>[1]CUADRO3!P55</f>
        <v>33508.14898376396</v>
      </c>
      <c r="S89" s="53">
        <f t="shared" si="41"/>
        <v>9.1173980578985567</v>
      </c>
    </row>
    <row r="90" spans="1:19" x14ac:dyDescent="0.2">
      <c r="A90" s="151" t="s">
        <v>112</v>
      </c>
      <c r="B90" s="52">
        <f>[1]CUADRO3!B56</f>
        <v>160101.18509090345</v>
      </c>
      <c r="C90" s="53">
        <f t="shared" si="42"/>
        <v>4.410550764322922</v>
      </c>
      <c r="D90" s="82">
        <f t="shared" si="43"/>
        <v>134475.32893874508</v>
      </c>
      <c r="E90" s="53">
        <f t="shared" si="44"/>
        <v>6.8745947753234766</v>
      </c>
      <c r="F90" s="52">
        <f>[1]CUADRO3!D56</f>
        <v>0</v>
      </c>
      <c r="G90" s="53">
        <f t="shared" si="45"/>
        <v>0</v>
      </c>
      <c r="H90" s="52">
        <f>[1]CUADRO3!F56</f>
        <v>21189.743887619152</v>
      </c>
      <c r="I90" s="53">
        <f t="shared" si="46"/>
        <v>1.3138379012839292</v>
      </c>
      <c r="J90" s="52">
        <f>[1]CUADRO3!H56</f>
        <v>113285.58505112593</v>
      </c>
      <c r="K90" s="53">
        <f t="shared" si="47"/>
        <v>94.150394186685645</v>
      </c>
      <c r="L90" s="52">
        <f>[1]CUADRO3!J56</f>
        <v>6965.8078848839368</v>
      </c>
      <c r="M90" s="53">
        <f t="shared" si="48"/>
        <v>0.6553190981364595</v>
      </c>
      <c r="N90" s="52">
        <f>[1]CUADRO3!L56</f>
        <v>0</v>
      </c>
      <c r="O90" s="53">
        <f t="shared" si="49"/>
        <v>0</v>
      </c>
      <c r="P90" s="52">
        <f>[1]CUADRO3!N56</f>
        <v>1732.4229312413756</v>
      </c>
      <c r="Q90" s="53">
        <f t="shared" si="40"/>
        <v>0.72075887389660298</v>
      </c>
      <c r="R90" s="52">
        <f>[1]CUADRO3!P56</f>
        <v>16927.625336033179</v>
      </c>
      <c r="S90" s="53">
        <f t="shared" si="41"/>
        <v>4.6059213368773442</v>
      </c>
    </row>
    <row r="91" spans="1:19" x14ac:dyDescent="0.2">
      <c r="A91" s="151" t="s">
        <v>113</v>
      </c>
      <c r="B91" s="52">
        <f>[1]CUADRO3!B57</f>
        <v>8225.3485173586669</v>
      </c>
      <c r="C91" s="53">
        <f t="shared" si="42"/>
        <v>0.22659618146774063</v>
      </c>
      <c r="D91" s="82">
        <f t="shared" si="43"/>
        <v>8225.3485173586669</v>
      </c>
      <c r="E91" s="53">
        <f t="shared" si="44"/>
        <v>0.42049302566425301</v>
      </c>
      <c r="F91" s="52">
        <f>[1]CUADRO3!D57</f>
        <v>0</v>
      </c>
      <c r="G91" s="53">
        <f t="shared" si="45"/>
        <v>0</v>
      </c>
      <c r="H91" s="52">
        <f>[1]CUADRO3!F57</f>
        <v>8225.3485173586669</v>
      </c>
      <c r="I91" s="53">
        <f t="shared" si="46"/>
        <v>0.51000024779391628</v>
      </c>
      <c r="J91" s="52">
        <f>[1]CUADRO3!H57</f>
        <v>0</v>
      </c>
      <c r="K91" s="53">
        <f t="shared" si="47"/>
        <v>0</v>
      </c>
      <c r="L91" s="52">
        <f>[1]CUADRO3!J57</f>
        <v>0</v>
      </c>
      <c r="M91" s="53">
        <f t="shared" si="48"/>
        <v>0</v>
      </c>
      <c r="N91" s="52">
        <f>[1]CUADRO3!L57</f>
        <v>0</v>
      </c>
      <c r="O91" s="53">
        <f t="shared" si="49"/>
        <v>0</v>
      </c>
      <c r="P91" s="52">
        <f>[1]CUADRO3!N57</f>
        <v>0</v>
      </c>
      <c r="Q91" s="53">
        <f t="shared" si="40"/>
        <v>0</v>
      </c>
      <c r="R91" s="52">
        <f>[1]CUADRO3!P57</f>
        <v>0</v>
      </c>
      <c r="S91" s="53">
        <f t="shared" si="41"/>
        <v>0</v>
      </c>
    </row>
    <row r="92" spans="1:19" x14ac:dyDescent="0.2">
      <c r="A92" s="85" t="s">
        <v>126</v>
      </c>
      <c r="B92" s="52">
        <f>[1]CUADRO3!B58</f>
        <v>0</v>
      </c>
      <c r="C92" s="53">
        <f t="shared" si="42"/>
        <v>0</v>
      </c>
      <c r="D92" s="82">
        <f t="shared" si="43"/>
        <v>0</v>
      </c>
      <c r="E92" s="53">
        <f t="shared" si="44"/>
        <v>0</v>
      </c>
      <c r="F92" s="52">
        <f>[1]CUADRO3!D58</f>
        <v>0</v>
      </c>
      <c r="G92" s="53">
        <f t="shared" si="45"/>
        <v>0</v>
      </c>
      <c r="H92" s="52">
        <f>[1]CUADRO3!F58</f>
        <v>0</v>
      </c>
      <c r="I92" s="53">
        <f t="shared" si="46"/>
        <v>0</v>
      </c>
      <c r="J92" s="52">
        <f>[1]CUADRO3!H58</f>
        <v>0</v>
      </c>
      <c r="K92" s="53">
        <f t="shared" si="47"/>
        <v>0</v>
      </c>
      <c r="L92" s="52">
        <f>[1]CUADRO3!J58</f>
        <v>0</v>
      </c>
      <c r="M92" s="53">
        <f t="shared" si="48"/>
        <v>0</v>
      </c>
      <c r="N92" s="52">
        <f>[1]CUADRO3!L58</f>
        <v>0</v>
      </c>
      <c r="O92" s="53">
        <f t="shared" si="49"/>
        <v>0</v>
      </c>
      <c r="P92" s="52">
        <f>[1]CUADRO3!N58</f>
        <v>0</v>
      </c>
      <c r="Q92" s="53">
        <f t="shared" si="40"/>
        <v>0</v>
      </c>
      <c r="R92" s="52">
        <f>[1]CUADRO3!P58</f>
        <v>0</v>
      </c>
      <c r="S92" s="53">
        <f t="shared" si="41"/>
        <v>0</v>
      </c>
    </row>
    <row r="93" spans="1:19" x14ac:dyDescent="0.2">
      <c r="A93" s="151" t="s">
        <v>115</v>
      </c>
      <c r="B93" s="52">
        <f>[1]CUADRO3!B60</f>
        <v>36414.931111976897</v>
      </c>
      <c r="C93" s="53">
        <f t="shared" si="42"/>
        <v>1.0031774727807541</v>
      </c>
      <c r="D93" s="82">
        <f t="shared" si="43"/>
        <v>24227.871804564253</v>
      </c>
      <c r="E93" s="53">
        <f t="shared" si="44"/>
        <v>1.2385677152775938</v>
      </c>
      <c r="F93" s="52">
        <f>[1]CUADRO3!D60</f>
        <v>2602.5385218222655</v>
      </c>
      <c r="G93" s="53">
        <f t="shared" si="45"/>
        <v>1.1671447145846272</v>
      </c>
      <c r="H93" s="52">
        <f>[1]CUADRO3!F60</f>
        <v>21625.333282741987</v>
      </c>
      <c r="I93" s="53">
        <f t="shared" si="46"/>
        <v>1.3408459604537291</v>
      </c>
      <c r="J93" s="52">
        <f>[1]CUADRO3!H60</f>
        <v>0</v>
      </c>
      <c r="K93" s="53">
        <f t="shared" si="47"/>
        <v>0</v>
      </c>
      <c r="L93" s="52">
        <f>[1]CUADRO3!J60</f>
        <v>1077.6479604736101</v>
      </c>
      <c r="M93" s="53">
        <f t="shared" si="48"/>
        <v>0.10138139053456363</v>
      </c>
      <c r="N93" s="52">
        <f>[1]CUADRO3!L60</f>
        <v>0</v>
      </c>
      <c r="O93" s="53">
        <f t="shared" si="49"/>
        <v>0</v>
      </c>
      <c r="P93" s="52">
        <f>[1]CUADRO3!N60</f>
        <v>6262.1760886922712</v>
      </c>
      <c r="Q93" s="53">
        <f t="shared" si="40"/>
        <v>2.6053216592982249</v>
      </c>
      <c r="R93" s="52">
        <f>[1]CUADRO3!P60</f>
        <v>4847.2352582467411</v>
      </c>
      <c r="S93" s="53">
        <f t="shared" si="41"/>
        <v>1.3189082259103628</v>
      </c>
    </row>
    <row r="94" spans="1:19" x14ac:dyDescent="0.2">
      <c r="A94"/>
      <c r="B94" s="82"/>
      <c r="C94" s="84"/>
      <c r="D94" s="83"/>
      <c r="E94" s="84"/>
      <c r="F94" s="83"/>
      <c r="G94" s="84"/>
      <c r="H94" s="83"/>
      <c r="I94" s="84"/>
      <c r="J94" s="83"/>
      <c r="K94" s="84"/>
      <c r="L94" s="83"/>
      <c r="M94" s="84"/>
      <c r="N94" s="83"/>
      <c r="O94" s="84"/>
      <c r="P94" s="83"/>
      <c r="Q94" s="84"/>
      <c r="R94" s="83"/>
      <c r="S94" s="84"/>
    </row>
    <row r="95" spans="1:19" x14ac:dyDescent="0.2">
      <c r="A95" s="150" t="s">
        <v>16</v>
      </c>
      <c r="B95" s="81"/>
      <c r="C95" s="51"/>
      <c r="D95" s="81"/>
      <c r="E95" s="51"/>
      <c r="F95" s="81"/>
      <c r="G95" s="51"/>
      <c r="H95" s="81"/>
      <c r="I95" s="51"/>
      <c r="J95" s="81"/>
      <c r="K95" s="51"/>
      <c r="L95" s="81"/>
      <c r="M95" s="51"/>
      <c r="N95" s="81"/>
      <c r="O95" s="51"/>
      <c r="P95" s="81"/>
      <c r="Q95" s="51"/>
      <c r="R95" s="81"/>
      <c r="S95" s="51"/>
    </row>
    <row r="96" spans="1:19" x14ac:dyDescent="0.2">
      <c r="A96" s="151" t="s">
        <v>116</v>
      </c>
      <c r="B96" s="52">
        <f>[1]CUADRO3!B61</f>
        <v>76962.684471960281</v>
      </c>
      <c r="C96" s="53">
        <f t="shared" ref="C96" si="50">IF(ISNUMBER(B96/B$68*100),B96/B$68*100,0)</f>
        <v>2.1202080835904749</v>
      </c>
      <c r="D96" s="83">
        <f t="shared" si="33"/>
        <v>47330.461684420778</v>
      </c>
      <c r="E96" s="53">
        <f t="shared" ref="E96" si="51">IF(ISNUMBER(D96/D$68*100),D96/D$68*100,0)</f>
        <v>2.419609211423309</v>
      </c>
      <c r="F96" s="52">
        <f>[1]CUADRO3!D61</f>
        <v>9319.1825517872967</v>
      </c>
      <c r="G96" s="53">
        <f t="shared" ref="G96" si="52">IF(ISNUMBER(F96/F$68*100),F96/F$68*100,0)</f>
        <v>4.1793174503914727</v>
      </c>
      <c r="H96" s="52">
        <f>[1]CUADRO3!F61</f>
        <v>38011.279132633477</v>
      </c>
      <c r="I96" s="53">
        <f t="shared" ref="I96" si="53">IF(ISNUMBER(H96/H$68*100),H96/H$68*100,0)</f>
        <v>2.3568316571261798</v>
      </c>
      <c r="J96" s="52">
        <f>[1]CUADRO3!H61</f>
        <v>0</v>
      </c>
      <c r="K96" s="53">
        <f t="shared" ref="K96" si="54">IF(ISNUMBER(J96/J$68*100),J96/J$68*100,0)</f>
        <v>0</v>
      </c>
      <c r="L96" s="52">
        <f>[1]CUADRO3!J61</f>
        <v>28502.406408130948</v>
      </c>
      <c r="M96" s="53">
        <f t="shared" ref="M96" si="55">IF(ISNUMBER(L96/L$68*100),L96/L$68*100,0)</f>
        <v>2.6814077520896813</v>
      </c>
      <c r="N96" s="52">
        <f>[1]CUADRO3!L61</f>
        <v>0</v>
      </c>
      <c r="O96" s="53">
        <f t="shared" ref="O96" si="56">IF(ISNUMBER(N96/N$68*100),N96/N$68*100,0)</f>
        <v>0</v>
      </c>
      <c r="P96" s="52">
        <f>[1]CUADRO3!N61</f>
        <v>706.1352371303401</v>
      </c>
      <c r="Q96" s="53">
        <f t="shared" ref="Q96:Q107" si="57">IF(ISNUMBER(P96/P$68*100),P96/P$68*100,0)</f>
        <v>0.29378117153418298</v>
      </c>
      <c r="R96" s="52">
        <f>[1]CUADRO3!P61</f>
        <v>423.68114227820405</v>
      </c>
      <c r="S96" s="53">
        <f t="shared" ref="S96:S107" si="58">IF(ISNUMBER(R96/R$68*100),R96/R$68*100,0)</f>
        <v>0.11528149840945423</v>
      </c>
    </row>
    <row r="97" spans="1:19" x14ac:dyDescent="0.2">
      <c r="A97" s="151" t="s">
        <v>117</v>
      </c>
      <c r="B97" s="52">
        <f>[1]CUADRO3!B62</f>
        <v>185186.29259590106</v>
      </c>
      <c r="C97" s="53">
        <f t="shared" ref="C97:C107" si="59">IF(ISNUMBER(B97/B$68*100),B97/B$68*100,0)</f>
        <v>5.1016083602830671</v>
      </c>
      <c r="D97" s="83">
        <f t="shared" ref="D97:D107" si="60">F97+H97+J97</f>
        <v>147803.006122141</v>
      </c>
      <c r="E97" s="53">
        <f t="shared" ref="E97:E107" si="61">IF(ISNUMBER(D97/D$68*100),D97/D$68*100,0)</f>
        <v>7.5559270364544862</v>
      </c>
      <c r="F97" s="52">
        <f>[1]CUADRO3!D62</f>
        <v>93033.461516351003</v>
      </c>
      <c r="G97" s="53">
        <f t="shared" ref="G97:G107" si="62">IF(ISNUMBER(F97/F$68*100),F97/F$68*100,0)</f>
        <v>41.722153957703014</v>
      </c>
      <c r="H97" s="52">
        <f>[1]CUADRO3!F62</f>
        <v>54769.54460578999</v>
      </c>
      <c r="I97" s="53">
        <f t="shared" ref="I97:I107" si="63">IF(ISNUMBER(H97/H$68*100),H97/H$68*100,0)</f>
        <v>3.3959024668151754</v>
      </c>
      <c r="J97" s="52">
        <f>[1]CUADRO3!H62</f>
        <v>0</v>
      </c>
      <c r="K97" s="53">
        <f t="shared" ref="K97:K107" si="64">IF(ISNUMBER(J97/J$68*100),J97/J$68*100,0)</f>
        <v>0</v>
      </c>
      <c r="L97" s="52">
        <f>[1]CUADRO3!J62</f>
        <v>34987.648953940457</v>
      </c>
      <c r="M97" s="53">
        <f t="shared" ref="M97:M107" si="65">IF(ISNUMBER(L97/L$68*100),L97/L$68*100,0)</f>
        <v>3.291516926294519</v>
      </c>
      <c r="N97" s="52">
        <f>[1]CUADRO3!L62</f>
        <v>0</v>
      </c>
      <c r="O97" s="53">
        <f t="shared" ref="O97:O107" si="66">IF(ISNUMBER(N97/N$68*100),N97/N$68*100,0)</f>
        <v>0</v>
      </c>
      <c r="P97" s="52">
        <f>[1]CUADRO3!N62</f>
        <v>139.42170652619279</v>
      </c>
      <c r="Q97" s="53">
        <f t="shared" si="57"/>
        <v>5.8005138572343427E-2</v>
      </c>
      <c r="R97" s="52">
        <f>[1]CUADRO3!P62</f>
        <v>2256.2158132936934</v>
      </c>
      <c r="S97" s="53">
        <f t="shared" si="58"/>
        <v>0.61390492456898527</v>
      </c>
    </row>
    <row r="98" spans="1:19" x14ac:dyDescent="0.2">
      <c r="A98" s="151" t="s">
        <v>118</v>
      </c>
      <c r="B98" s="52">
        <f>[1]CUADRO3!B63</f>
        <v>187489.00168887695</v>
      </c>
      <c r="C98" s="53">
        <f t="shared" si="59"/>
        <v>5.1650445887174259</v>
      </c>
      <c r="D98" s="83">
        <f t="shared" si="60"/>
        <v>159525.66987463017</v>
      </c>
      <c r="E98" s="53">
        <f t="shared" si="61"/>
        <v>8.1552084334343355</v>
      </c>
      <c r="F98" s="52">
        <f>[1]CUADRO3!D63</f>
        <v>54164.898759604061</v>
      </c>
      <c r="G98" s="53">
        <f t="shared" si="62"/>
        <v>24.291004637663789</v>
      </c>
      <c r="H98" s="52">
        <f>[1]CUADRO3!F63</f>
        <v>105360.77111502612</v>
      </c>
      <c r="I98" s="53">
        <f t="shared" si="63"/>
        <v>6.5327346632208778</v>
      </c>
      <c r="J98" s="52">
        <f>[1]CUADRO3!H63</f>
        <v>0</v>
      </c>
      <c r="K98" s="53">
        <f t="shared" si="64"/>
        <v>0</v>
      </c>
      <c r="L98" s="52">
        <f>[1]CUADRO3!J63</f>
        <v>17594.991904350412</v>
      </c>
      <c r="M98" s="53">
        <f t="shared" si="65"/>
        <v>1.6552759445890655</v>
      </c>
      <c r="N98" s="52">
        <f>[1]CUADRO3!L63</f>
        <v>0</v>
      </c>
      <c r="O98" s="53">
        <f t="shared" si="66"/>
        <v>0</v>
      </c>
      <c r="P98" s="52">
        <f>[1]CUADRO3!N63</f>
        <v>1079.0279411693527</v>
      </c>
      <c r="Q98" s="53">
        <f t="shared" si="57"/>
        <v>0.44891980460159037</v>
      </c>
      <c r="R98" s="52">
        <f>[1]CUADRO3!P63</f>
        <v>9289.3119687273102</v>
      </c>
      <c r="S98" s="53">
        <f t="shared" si="58"/>
        <v>2.5275748578032768</v>
      </c>
    </row>
    <row r="99" spans="1:19" x14ac:dyDescent="0.2">
      <c r="A99" s="151" t="s">
        <v>119</v>
      </c>
      <c r="B99" s="52">
        <f>[1]CUADRO3!B64</f>
        <v>123606.92475898814</v>
      </c>
      <c r="C99" s="53">
        <f t="shared" si="59"/>
        <v>3.4051878889079914</v>
      </c>
      <c r="D99" s="83">
        <f t="shared" si="60"/>
        <v>110559.20898185449</v>
      </c>
      <c r="E99" s="53">
        <f t="shared" si="61"/>
        <v>5.651964315155265</v>
      </c>
      <c r="F99" s="52">
        <f>[1]CUADRO3!D64</f>
        <v>14663.473836761021</v>
      </c>
      <c r="G99" s="53">
        <f t="shared" si="62"/>
        <v>6.5760394486081619</v>
      </c>
      <c r="H99" s="52">
        <f>[1]CUADRO3!F64</f>
        <v>95895.735145093466</v>
      </c>
      <c r="I99" s="53">
        <f t="shared" si="63"/>
        <v>5.9458694769182197</v>
      </c>
      <c r="J99" s="52">
        <f>[1]CUADRO3!H64</f>
        <v>0</v>
      </c>
      <c r="K99" s="53">
        <f t="shared" si="64"/>
        <v>0</v>
      </c>
      <c r="L99" s="52">
        <f>[1]CUADRO3!J64</f>
        <v>4103.2984142345776</v>
      </c>
      <c r="M99" s="53">
        <f t="shared" si="65"/>
        <v>0.38602411387717606</v>
      </c>
      <c r="N99" s="52">
        <f>[1]CUADRO3!L64</f>
        <v>0</v>
      </c>
      <c r="O99" s="53">
        <f t="shared" si="66"/>
        <v>0</v>
      </c>
      <c r="P99" s="52">
        <f>[1]CUADRO3!N64</f>
        <v>3488.1679895270986</v>
      </c>
      <c r="Q99" s="53">
        <f t="shared" si="57"/>
        <v>1.4512207075741137</v>
      </c>
      <c r="R99" s="52">
        <f>[1]CUADRO3!P64</f>
        <v>5456.2493733720166</v>
      </c>
      <c r="S99" s="53">
        <f t="shared" si="58"/>
        <v>1.4846178899436242</v>
      </c>
    </row>
    <row r="100" spans="1:19" x14ac:dyDescent="0.2">
      <c r="A100" s="151" t="s">
        <v>120</v>
      </c>
      <c r="B100" s="52">
        <f>[1]CUADRO3!B65</f>
        <v>910656.44232594047</v>
      </c>
      <c r="C100" s="53">
        <f t="shared" si="59"/>
        <v>25.087237583255572</v>
      </c>
      <c r="D100" s="83">
        <f t="shared" si="60"/>
        <v>324534.756055484</v>
      </c>
      <c r="E100" s="53">
        <f t="shared" si="61"/>
        <v>16.590737914507528</v>
      </c>
      <c r="F100" s="52">
        <f>[1]CUADRO3!D65</f>
        <v>22867.641904919077</v>
      </c>
      <c r="G100" s="53">
        <f t="shared" si="62"/>
        <v>10.255313095481997</v>
      </c>
      <c r="H100" s="52">
        <f>[1]CUADRO3!F65</f>
        <v>279861.22521398391</v>
      </c>
      <c r="I100" s="53">
        <f t="shared" si="63"/>
        <v>17.352370407871081</v>
      </c>
      <c r="J100" s="52">
        <f>[1]CUADRO3!H65</f>
        <v>21805.888936581006</v>
      </c>
      <c r="K100" s="53">
        <f t="shared" si="64"/>
        <v>18.122632619531011</v>
      </c>
      <c r="L100" s="52">
        <f>[1]CUADRO3!J65</f>
        <v>445423.98716261622</v>
      </c>
      <c r="M100" s="53">
        <f t="shared" si="65"/>
        <v>41.903947162995159</v>
      </c>
      <c r="N100" s="52">
        <f>[1]CUADRO3!L65</f>
        <v>1329.0195642485196</v>
      </c>
      <c r="O100" s="53">
        <f t="shared" si="66"/>
        <v>44.375563711965839</v>
      </c>
      <c r="P100" s="52">
        <f>[1]CUADRO3!N65</f>
        <v>100803.58179120268</v>
      </c>
      <c r="Q100" s="53">
        <f t="shared" si="57"/>
        <v>41.938417453589139</v>
      </c>
      <c r="R100" s="52">
        <f>[1]CUADRO3!P65</f>
        <v>38565.097752390029</v>
      </c>
      <c r="S100" s="53">
        <f t="shared" si="58"/>
        <v>10.493368270526659</v>
      </c>
    </row>
    <row r="101" spans="1:19" x14ac:dyDescent="0.2">
      <c r="A101" s="151" t="s">
        <v>121</v>
      </c>
      <c r="B101" s="52">
        <f>[1]CUADRO3!B66</f>
        <v>234100.5215220979</v>
      </c>
      <c r="C101" s="53">
        <f t="shared" si="59"/>
        <v>6.4491229939455854</v>
      </c>
      <c r="D101" s="83">
        <f t="shared" si="60"/>
        <v>31492.478746536493</v>
      </c>
      <c r="E101" s="53">
        <f t="shared" si="61"/>
        <v>1.6099460887100157</v>
      </c>
      <c r="F101" s="52">
        <f>[1]CUADRO3!D66</f>
        <v>0</v>
      </c>
      <c r="G101" s="53">
        <f t="shared" si="62"/>
        <v>0</v>
      </c>
      <c r="H101" s="52">
        <f>[1]CUADRO3!F66</f>
        <v>31492.478746536493</v>
      </c>
      <c r="I101" s="53">
        <f t="shared" si="63"/>
        <v>1.9526433354748394</v>
      </c>
      <c r="J101" s="52">
        <f>[1]CUADRO3!H66</f>
        <v>0</v>
      </c>
      <c r="K101" s="53">
        <f t="shared" si="64"/>
        <v>0</v>
      </c>
      <c r="L101" s="52">
        <f>[1]CUADRO3!J66</f>
        <v>184395.11734675011</v>
      </c>
      <c r="M101" s="53">
        <f t="shared" si="65"/>
        <v>17.347254474626137</v>
      </c>
      <c r="N101" s="52">
        <f>[1]CUADRO3!L66</f>
        <v>0</v>
      </c>
      <c r="O101" s="53">
        <f t="shared" si="66"/>
        <v>0</v>
      </c>
      <c r="P101" s="52">
        <f>[1]CUADRO3!N66</f>
        <v>5048.8669454819319</v>
      </c>
      <c r="Q101" s="53">
        <f t="shared" si="57"/>
        <v>2.1005353764694084</v>
      </c>
      <c r="R101" s="52">
        <f>[1]CUADRO3!P66</f>
        <v>13164.058483329796</v>
      </c>
      <c r="S101" s="53">
        <f t="shared" si="58"/>
        <v>3.581873809506146</v>
      </c>
    </row>
    <row r="102" spans="1:19" x14ac:dyDescent="0.2">
      <c r="A102" s="151" t="s">
        <v>122</v>
      </c>
      <c r="B102" s="52">
        <f>[1]CUADRO3!B67</f>
        <v>583361.85049299826</v>
      </c>
      <c r="C102" s="53">
        <f t="shared" si="59"/>
        <v>16.070755841737466</v>
      </c>
      <c r="D102" s="83">
        <f t="shared" si="60"/>
        <v>241876.55895961937</v>
      </c>
      <c r="E102" s="53">
        <f t="shared" si="61"/>
        <v>12.365118134453082</v>
      </c>
      <c r="F102" s="52">
        <f>[1]CUADRO3!D67</f>
        <v>2834.9080326992535</v>
      </c>
      <c r="G102" s="53">
        <f t="shared" si="62"/>
        <v>1.2713540641011118</v>
      </c>
      <c r="H102" s="52">
        <f>[1]CUADRO3!F67</f>
        <v>239041.65092692012</v>
      </c>
      <c r="I102" s="53">
        <f t="shared" si="63"/>
        <v>14.821414673009428</v>
      </c>
      <c r="J102" s="52">
        <f>[1]CUADRO3!H67</f>
        <v>0</v>
      </c>
      <c r="K102" s="53">
        <f t="shared" si="64"/>
        <v>0</v>
      </c>
      <c r="L102" s="52">
        <f>[1]CUADRO3!J67</f>
        <v>241603.11269422766</v>
      </c>
      <c r="M102" s="53">
        <f t="shared" si="65"/>
        <v>22.729184688156337</v>
      </c>
      <c r="N102" s="52">
        <f>[1]CUADRO3!L67</f>
        <v>1665.9160558935869</v>
      </c>
      <c r="O102" s="53">
        <f t="shared" si="66"/>
        <v>55.624436288034161</v>
      </c>
      <c r="P102" s="52">
        <f>[1]CUADRO3!N67</f>
        <v>28614.609666395841</v>
      </c>
      <c r="Q102" s="53">
        <f t="shared" si="57"/>
        <v>11.904849253735016</v>
      </c>
      <c r="R102" s="52">
        <f>[1]CUADRO3!P67</f>
        <v>69601.653116862391</v>
      </c>
      <c r="S102" s="53">
        <f t="shared" si="58"/>
        <v>18.938258190916262</v>
      </c>
    </row>
    <row r="103" spans="1:19" x14ac:dyDescent="0.2">
      <c r="A103" s="151" t="s">
        <v>123</v>
      </c>
      <c r="B103" s="52">
        <f>[1]CUADRO3!B68</f>
        <v>288448.77877602109</v>
      </c>
      <c r="C103" s="53">
        <f t="shared" si="59"/>
        <v>7.9463370678751932</v>
      </c>
      <c r="D103" s="83">
        <f t="shared" si="60"/>
        <v>208085.95851250688</v>
      </c>
      <c r="E103" s="53">
        <f t="shared" si="61"/>
        <v>10.637688373752692</v>
      </c>
      <c r="F103" s="52">
        <f>[1]CUADRO3!D68</f>
        <v>4856.2007221839613</v>
      </c>
      <c r="G103" s="53">
        <f t="shared" si="62"/>
        <v>2.1778309747709224</v>
      </c>
      <c r="H103" s="52">
        <f>[1]CUADRO3!F68</f>
        <v>203229.75779032291</v>
      </c>
      <c r="I103" s="53">
        <f t="shared" si="63"/>
        <v>12.60095260564662</v>
      </c>
      <c r="J103" s="52">
        <f>[1]CUADRO3!H68</f>
        <v>0</v>
      </c>
      <c r="K103" s="53">
        <f t="shared" si="64"/>
        <v>0</v>
      </c>
      <c r="L103" s="52">
        <f>[1]CUADRO3!J68</f>
        <v>40933.975424706841</v>
      </c>
      <c r="M103" s="53">
        <f t="shared" si="65"/>
        <v>3.8509267412714232</v>
      </c>
      <c r="N103" s="52">
        <f>[1]CUADRO3!L68</f>
        <v>0</v>
      </c>
      <c r="O103" s="53">
        <f t="shared" si="66"/>
        <v>0</v>
      </c>
      <c r="P103" s="52">
        <f>[1]CUADRO3!N68</f>
        <v>1425.1310617656102</v>
      </c>
      <c r="Q103" s="53">
        <f t="shared" si="57"/>
        <v>0.59291287405046289</v>
      </c>
      <c r="R103" s="52">
        <f>[1]CUADRO3!P68</f>
        <v>38003.713777042183</v>
      </c>
      <c r="S103" s="53">
        <f t="shared" si="58"/>
        <v>10.340618526903045</v>
      </c>
    </row>
    <row r="104" spans="1:19" x14ac:dyDescent="0.2">
      <c r="A104" s="151" t="s">
        <v>124</v>
      </c>
      <c r="B104" s="52">
        <f>[1]CUADRO3!B69</f>
        <v>1029076.992659967</v>
      </c>
      <c r="C104" s="53">
        <f t="shared" si="59"/>
        <v>28.349548530490143</v>
      </c>
      <c r="D104" s="83">
        <f t="shared" si="60"/>
        <v>680681.04338337865</v>
      </c>
      <c r="E104" s="53">
        <f t="shared" si="61"/>
        <v>34.797508074039555</v>
      </c>
      <c r="F104" s="52">
        <f>[1]CUADRO3!D69</f>
        <v>18290.687374966601</v>
      </c>
      <c r="G104" s="53">
        <f t="shared" si="62"/>
        <v>8.2027139720738962</v>
      </c>
      <c r="H104" s="52">
        <f>[1]CUADRO3!F69</f>
        <v>563872.17617211246</v>
      </c>
      <c r="I104" s="53">
        <f t="shared" si="63"/>
        <v>34.962038260746979</v>
      </c>
      <c r="J104" s="52">
        <f>[1]CUADRO3!H69</f>
        <v>98518.179836299634</v>
      </c>
      <c r="K104" s="53">
        <f t="shared" si="64"/>
        <v>81.877367380468925</v>
      </c>
      <c r="L104" s="52">
        <f>[1]CUADRO3!J69</f>
        <v>65187.364805929108</v>
      </c>
      <c r="M104" s="53">
        <f t="shared" si="65"/>
        <v>6.132601676715006</v>
      </c>
      <c r="N104" s="52">
        <f>[1]CUADRO3!L69</f>
        <v>0</v>
      </c>
      <c r="O104" s="53">
        <f t="shared" si="66"/>
        <v>0</v>
      </c>
      <c r="P104" s="52">
        <f>[1]CUADRO3!N69</f>
        <v>93146.906784641935</v>
      </c>
      <c r="Q104" s="53">
        <f t="shared" si="57"/>
        <v>38.752927146342628</v>
      </c>
      <c r="R104" s="52">
        <f>[1]CUADRO3!P69</f>
        <v>190061.67768601692</v>
      </c>
      <c r="S104" s="53">
        <f t="shared" si="58"/>
        <v>51.714822321432209</v>
      </c>
    </row>
    <row r="105" spans="1:19" x14ac:dyDescent="0.2">
      <c r="A105" s="151" t="s">
        <v>125</v>
      </c>
      <c r="B105" s="52">
        <f>[1]CUADRO3!B70</f>
        <v>2488.1680935775985</v>
      </c>
      <c r="C105" s="53">
        <f t="shared" si="59"/>
        <v>6.8545349496704711E-2</v>
      </c>
      <c r="D105" s="83">
        <f t="shared" si="60"/>
        <v>2488.1680935775985</v>
      </c>
      <c r="E105" s="53">
        <f t="shared" si="61"/>
        <v>0.12719914880466071</v>
      </c>
      <c r="F105" s="52">
        <f>[1]CUADRO3!D70</f>
        <v>2488.1680935775985</v>
      </c>
      <c r="G105" s="53">
        <f t="shared" si="62"/>
        <v>1.1158537001726379</v>
      </c>
      <c r="H105" s="52">
        <f>[1]CUADRO3!F70</f>
        <v>0</v>
      </c>
      <c r="I105" s="53">
        <f t="shared" si="63"/>
        <v>0</v>
      </c>
      <c r="J105" s="52">
        <f>[1]CUADRO3!H70</f>
        <v>0</v>
      </c>
      <c r="K105" s="53">
        <f t="shared" si="64"/>
        <v>0</v>
      </c>
      <c r="L105" s="52">
        <f>[1]CUADRO3!J70</f>
        <v>0</v>
      </c>
      <c r="M105" s="53">
        <f t="shared" si="65"/>
        <v>0</v>
      </c>
      <c r="N105" s="52">
        <f>[1]CUADRO3!L70</f>
        <v>0</v>
      </c>
      <c r="O105" s="53">
        <f t="shared" si="66"/>
        <v>0</v>
      </c>
      <c r="P105" s="52">
        <f>[1]CUADRO3!N70</f>
        <v>0</v>
      </c>
      <c r="Q105" s="53">
        <f t="shared" si="57"/>
        <v>0</v>
      </c>
      <c r="R105" s="52">
        <f>[1]CUADRO3!P70</f>
        <v>0</v>
      </c>
      <c r="S105" s="53">
        <f t="shared" si="58"/>
        <v>0</v>
      </c>
    </row>
    <row r="106" spans="1:19" x14ac:dyDescent="0.2">
      <c r="A106" s="151" t="s">
        <v>114</v>
      </c>
      <c r="B106" s="52">
        <f>[1]CUADRO3!B71</f>
        <v>0</v>
      </c>
      <c r="C106" s="53">
        <f t="shared" si="59"/>
        <v>0</v>
      </c>
      <c r="D106" s="83">
        <f t="shared" si="60"/>
        <v>0</v>
      </c>
      <c r="E106" s="53">
        <f t="shared" si="61"/>
        <v>0</v>
      </c>
      <c r="F106" s="52">
        <f>[1]CUADRO3!D71</f>
        <v>0</v>
      </c>
      <c r="G106" s="53">
        <f t="shared" si="62"/>
        <v>0</v>
      </c>
      <c r="H106" s="52">
        <f>[1]CUADRO3!F71</f>
        <v>0</v>
      </c>
      <c r="I106" s="53">
        <f t="shared" si="63"/>
        <v>0</v>
      </c>
      <c r="J106" s="52">
        <f>[1]CUADRO3!H71</f>
        <v>0</v>
      </c>
      <c r="K106" s="53">
        <f t="shared" si="64"/>
        <v>0</v>
      </c>
      <c r="L106" s="52">
        <f>[1]CUADRO3!J71</f>
        <v>0</v>
      </c>
      <c r="M106" s="53">
        <f t="shared" si="65"/>
        <v>0</v>
      </c>
      <c r="N106" s="52">
        <f>[1]CUADRO3!L71</f>
        <v>0</v>
      </c>
      <c r="O106" s="53">
        <f t="shared" si="66"/>
        <v>0</v>
      </c>
      <c r="P106" s="52">
        <f>[1]CUADRO3!N71</f>
        <v>0</v>
      </c>
      <c r="Q106" s="53">
        <f t="shared" si="57"/>
        <v>0</v>
      </c>
      <c r="R106" s="52">
        <f>[1]CUADRO3!P71</f>
        <v>0</v>
      </c>
      <c r="S106" s="53">
        <f t="shared" si="58"/>
        <v>0</v>
      </c>
    </row>
    <row r="107" spans="1:19" x14ac:dyDescent="0.2">
      <c r="A107" s="151" t="s">
        <v>115</v>
      </c>
      <c r="B107" s="52">
        <f>[1]CUADRO3!B73</f>
        <v>8581.3578452124639</v>
      </c>
      <c r="C107" s="53">
        <f t="shared" si="59"/>
        <v>0.2364037117004501</v>
      </c>
      <c r="D107" s="83">
        <f t="shared" si="60"/>
        <v>1742.7713315774099</v>
      </c>
      <c r="E107" s="53">
        <f t="shared" si="61"/>
        <v>8.9093269265048625E-2</v>
      </c>
      <c r="F107" s="52">
        <f>[1]CUADRO3!D73</f>
        <v>464.73902175397603</v>
      </c>
      <c r="G107" s="53">
        <f t="shared" si="62"/>
        <v>0.20841869903296917</v>
      </c>
      <c r="H107" s="52">
        <f>[1]CUADRO3!F73</f>
        <v>1278.0323098234339</v>
      </c>
      <c r="I107" s="53">
        <f t="shared" si="63"/>
        <v>7.9242453170590782E-2</v>
      </c>
      <c r="J107" s="52">
        <f>[1]CUADRO3!H73</f>
        <v>0</v>
      </c>
      <c r="K107" s="53">
        <f t="shared" si="64"/>
        <v>0</v>
      </c>
      <c r="L107" s="52">
        <f>[1]CUADRO3!J73</f>
        <v>232.36951087698802</v>
      </c>
      <c r="M107" s="53">
        <f t="shared" si="65"/>
        <v>2.1860519385377107E-2</v>
      </c>
      <c r="N107" s="52">
        <f>[1]CUADRO3!L73</f>
        <v>0</v>
      </c>
      <c r="O107" s="53">
        <f t="shared" si="66"/>
        <v>0</v>
      </c>
      <c r="P107" s="52">
        <f>[1]CUADRO3!N73</f>
        <v>5909.108470127102</v>
      </c>
      <c r="Q107" s="53">
        <f t="shared" si="57"/>
        <v>2.4584310735311337</v>
      </c>
      <c r="R107" s="52">
        <f>[1]CUADRO3!P73</f>
        <v>697.10853263096396</v>
      </c>
      <c r="S107" s="53">
        <f t="shared" si="58"/>
        <v>0.18967970999035821</v>
      </c>
    </row>
    <row r="108" spans="1:19" x14ac:dyDescent="0.2">
      <c r="A108" s="157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</row>
    <row r="109" spans="1:19" x14ac:dyDescent="0.2">
      <c r="A109" s="11" t="str">
        <f>'C01'!$A$32</f>
        <v>Fuente: Instituto Nacional de Estadística (INE).  LXXIV Encuesta Permanente de Hogares de Propósitos Múltiples, Junio 2022.</v>
      </c>
      <c r="B109" s="99"/>
      <c r="C109" s="100"/>
      <c r="D109" s="45"/>
      <c r="E109" s="102"/>
      <c r="F109" s="95"/>
      <c r="G109" s="102"/>
      <c r="H109" s="95"/>
      <c r="I109" s="102"/>
      <c r="J109" s="95"/>
      <c r="K109" s="102"/>
      <c r="L109" s="95"/>
      <c r="M109" s="102"/>
      <c r="N109" s="95"/>
      <c r="O109" s="102"/>
      <c r="P109" s="95"/>
      <c r="Q109" s="102"/>
      <c r="R109" s="95"/>
      <c r="S109" s="102"/>
    </row>
    <row r="110" spans="1:19" x14ac:dyDescent="0.2">
      <c r="A110" s="24" t="s">
        <v>74</v>
      </c>
      <c r="B110" s="101"/>
      <c r="C110" s="100"/>
      <c r="D110" s="105"/>
      <c r="E110" s="102"/>
      <c r="F110" s="95"/>
      <c r="G110" s="102"/>
      <c r="H110" s="95"/>
      <c r="I110" s="102"/>
      <c r="J110" s="95"/>
      <c r="K110" s="102"/>
      <c r="L110" s="95"/>
      <c r="M110" s="102"/>
      <c r="N110" s="95"/>
      <c r="O110" s="102"/>
      <c r="P110" s="95"/>
      <c r="Q110" s="102"/>
      <c r="R110" s="95"/>
      <c r="S110" s="102"/>
    </row>
    <row r="111" spans="1:19" x14ac:dyDescent="0.2">
      <c r="A111" s="24" t="s">
        <v>75</v>
      </c>
      <c r="B111" s="101"/>
      <c r="C111" s="100"/>
      <c r="D111" s="105"/>
      <c r="E111" s="102"/>
      <c r="F111" s="95"/>
      <c r="G111" s="102"/>
      <c r="H111" s="95"/>
      <c r="I111" s="102"/>
      <c r="J111" s="95"/>
      <c r="K111" s="102"/>
      <c r="L111" s="95"/>
      <c r="M111" s="102"/>
      <c r="N111" s="95"/>
      <c r="O111" s="102"/>
    </row>
    <row r="112" spans="1:19" x14ac:dyDescent="0.2">
      <c r="B112" s="101"/>
      <c r="C112" s="100"/>
      <c r="D112" s="105"/>
      <c r="E112" s="102"/>
      <c r="F112" s="95"/>
      <c r="G112" s="102"/>
      <c r="H112" s="95"/>
      <c r="I112" s="102"/>
      <c r="J112" s="95"/>
      <c r="K112" s="102"/>
      <c r="L112" s="95"/>
      <c r="M112" s="102"/>
      <c r="N112" s="95"/>
      <c r="O112" s="102"/>
    </row>
    <row r="113" spans="1:4" x14ac:dyDescent="0.2">
      <c r="B113" s="60"/>
      <c r="C113" s="59"/>
      <c r="D113" s="62"/>
    </row>
    <row r="114" spans="1:4" x14ac:dyDescent="0.2">
      <c r="A114" s="58"/>
      <c r="B114" s="60"/>
      <c r="C114" s="59"/>
      <c r="D114" s="62"/>
    </row>
    <row r="115" spans="1:4" x14ac:dyDescent="0.2">
      <c r="A115" s="58"/>
      <c r="B115" s="60"/>
      <c r="C115" s="59"/>
      <c r="D115" s="62"/>
    </row>
  </sheetData>
  <mergeCells count="29">
    <mergeCell ref="R4:S5"/>
    <mergeCell ref="R64:S65"/>
    <mergeCell ref="A1:Q1"/>
    <mergeCell ref="A2:Q2"/>
    <mergeCell ref="A3:Q3"/>
    <mergeCell ref="A60:Q60"/>
    <mergeCell ref="A61:Q61"/>
    <mergeCell ref="P4:Q5"/>
    <mergeCell ref="N4:O5"/>
    <mergeCell ref="D4:K4"/>
    <mergeCell ref="L4:M5"/>
    <mergeCell ref="D5:E5"/>
    <mergeCell ref="F5:G5"/>
    <mergeCell ref="J65:K65"/>
    <mergeCell ref="B64:C65"/>
    <mergeCell ref="D65:E65"/>
    <mergeCell ref="F65:G65"/>
    <mergeCell ref="A4:A6"/>
    <mergeCell ref="B4:C5"/>
    <mergeCell ref="H5:I5"/>
    <mergeCell ref="J5:K5"/>
    <mergeCell ref="A62:Q62"/>
    <mergeCell ref="P64:Q65"/>
    <mergeCell ref="B63:K63"/>
    <mergeCell ref="D64:K64"/>
    <mergeCell ref="A64:A66"/>
    <mergeCell ref="L64:M65"/>
    <mergeCell ref="N64:O65"/>
    <mergeCell ref="H65:I65"/>
  </mergeCells>
  <phoneticPr fontId="3" type="noConversion"/>
  <printOptions horizontalCentered="1"/>
  <pageMargins left="1.1155511811023624" right="0.47244094488188981" top="0.35433070866141736" bottom="0.35433070866141736" header="0" footer="0"/>
  <pageSetup paperSize="9" scale="80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59" max="16383" man="1"/>
  </rowBreaks>
  <ignoredErrors>
    <ignoredError sqref="D10:O10 D47:G48 E9:O9 I47:I48 K47:K48 M47:M48 O47:O48" emptyCellReference="1"/>
    <ignoredError sqref="C11 G8 D71:E71 D95:N95 E94:G94 I8 K8 M8 O8 G71 I71 K71 M71 D96:E96 G96 I96 K96 M96 I94 K94 M94" formula="1"/>
    <ignoredError sqref="D11:G11 D50:E52 D38:G38 E36:G36 E33:E35 E32 E25:E31 D16:G17 D12:E12 G12 D13:E15 G13:G15 I12 I13:I15 K12 K13:K15 M12 M13:M15 O12 O13:O15 O33:O35 O32 O25:O31 E18:E24 O18:O24 G33:G35 G32 G25:G31 G18:G24 I33:I35 I32 I25:I31 I18:I24 K33:K35 K32 K25:K31 K18:K24 M33:M35 M32 M25:M31 M18:M24 D40:E45 D39:E39 G39 G40:G45 D49:E49 G49 G50:G52 I49 I50:I52 K49 K50:K52 M49 M50:M52 O49 O50:O52 I39 I40:I45 K39 K40:K45 M39 M40:M45 O39 O40:O45 D37:E37 G37 I37 K37 M37 O37 I11 I38 I36 I16:I17 K11 K38 K36 K16:K17 M11 M38 M36 M16:M17 O11 O38 O36 O16:O17" formula="1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C125"/>
  <sheetViews>
    <sheetView zoomScaleNormal="100" workbookViewId="0">
      <selection activeCell="D107" sqref="D107"/>
    </sheetView>
  </sheetViews>
  <sheetFormatPr baseColWidth="10" defaultColWidth="12" defaultRowHeight="11.25" x14ac:dyDescent="0.2"/>
  <cols>
    <col min="1" max="1" width="54.1640625" customWidth="1"/>
    <col min="2" max="2" width="14.5" bestFit="1" customWidth="1"/>
    <col min="3" max="3" width="9.5" style="15" bestFit="1" customWidth="1"/>
    <col min="4" max="4" width="14" bestFit="1" customWidth="1"/>
    <col min="5" max="5" width="8" style="15" bestFit="1" customWidth="1"/>
    <col min="6" max="6" width="14" bestFit="1" customWidth="1"/>
    <col min="7" max="7" width="8.33203125" style="15" bestFit="1" customWidth="1"/>
    <col min="8" max="8" width="12" bestFit="1" customWidth="1"/>
    <col min="9" max="9" width="8.33203125" style="15" customWidth="1"/>
    <col min="10" max="10" width="13.6640625" bestFit="1" customWidth="1"/>
    <col min="11" max="11" width="9.5" style="15" bestFit="1" customWidth="1"/>
    <col min="12" max="12" width="11.33203125" bestFit="1" customWidth="1"/>
    <col min="13" max="13" width="7.1640625" style="15" bestFit="1" customWidth="1"/>
    <col min="14" max="14" width="12" customWidth="1"/>
    <col min="15" max="15" width="9.5" style="15" bestFit="1" customWidth="1"/>
    <col min="16" max="16" width="8.5" style="15" bestFit="1" customWidth="1"/>
    <col min="17" max="17" width="7" style="15" bestFit="1" customWidth="1"/>
    <col min="18" max="18" width="11.6640625" hidden="1" customWidth="1"/>
    <col min="19" max="19" width="9.5" style="15" hidden="1" customWidth="1"/>
    <col min="20" max="20" width="11" bestFit="1" customWidth="1"/>
    <col min="21" max="21" width="7" style="15" bestFit="1" customWidth="1"/>
    <col min="22" max="22" width="10" customWidth="1"/>
    <col min="23" max="23" width="8" style="15" bestFit="1" customWidth="1"/>
    <col min="24" max="24" width="10.6640625" customWidth="1"/>
    <col min="25" max="25" width="7" style="15" bestFit="1" customWidth="1"/>
    <col min="26" max="26" width="11" bestFit="1" customWidth="1"/>
    <col min="27" max="27" width="7" style="15" bestFit="1" customWidth="1"/>
    <col min="28" max="28" width="11" bestFit="1" customWidth="1"/>
    <col min="29" max="29" width="7" style="15" bestFit="1" customWidth="1"/>
    <col min="30" max="36" width="7.6640625" customWidth="1"/>
  </cols>
  <sheetData>
    <row r="1" spans="1:21" x14ac:dyDescent="0.2">
      <c r="A1" s="189" t="s">
        <v>63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x14ac:dyDescent="0.2">
      <c r="A2" s="189" t="s">
        <v>64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1" x14ac:dyDescent="0.2">
      <c r="A3" s="221" t="s">
        <v>32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</row>
    <row r="4" spans="1:21" ht="15" customHeight="1" x14ac:dyDescent="0.2">
      <c r="A4" s="185" t="s">
        <v>31</v>
      </c>
      <c r="B4" s="216" t="s">
        <v>21</v>
      </c>
      <c r="C4" s="216"/>
      <c r="D4" s="216" t="s">
        <v>20</v>
      </c>
      <c r="E4" s="216"/>
      <c r="F4" s="220" t="s">
        <v>7</v>
      </c>
      <c r="G4" s="220"/>
      <c r="H4" s="220"/>
      <c r="I4" s="220"/>
      <c r="J4" s="220"/>
      <c r="K4" s="220"/>
      <c r="L4" s="220"/>
      <c r="M4" s="220"/>
      <c r="N4" s="213" t="s">
        <v>1</v>
      </c>
      <c r="O4" s="213"/>
      <c r="P4" s="209" t="s">
        <v>129</v>
      </c>
      <c r="Q4" s="209"/>
      <c r="R4" s="209" t="s">
        <v>127</v>
      </c>
      <c r="S4" s="209"/>
      <c r="T4" s="209" t="s">
        <v>135</v>
      </c>
      <c r="U4" s="209"/>
    </row>
    <row r="5" spans="1:21" ht="12.75" customHeight="1" x14ac:dyDescent="0.2">
      <c r="A5" s="219"/>
      <c r="B5" s="217"/>
      <c r="C5" s="217"/>
      <c r="D5" s="217"/>
      <c r="E5" s="217"/>
      <c r="F5" s="218" t="s">
        <v>9</v>
      </c>
      <c r="G5" s="218"/>
      <c r="H5" s="218" t="s">
        <v>89</v>
      </c>
      <c r="I5" s="218"/>
      <c r="J5" s="218" t="s">
        <v>10</v>
      </c>
      <c r="K5" s="218"/>
      <c r="L5" s="218" t="s">
        <v>90</v>
      </c>
      <c r="M5" s="218"/>
      <c r="N5" s="214"/>
      <c r="O5" s="214"/>
      <c r="P5" s="210"/>
      <c r="Q5" s="210"/>
      <c r="R5" s="210"/>
      <c r="S5" s="210"/>
      <c r="T5" s="210"/>
      <c r="U5" s="210"/>
    </row>
    <row r="6" spans="1:21" x14ac:dyDescent="0.2">
      <c r="A6" s="186"/>
      <c r="B6" s="37" t="s">
        <v>5</v>
      </c>
      <c r="C6" s="38" t="s">
        <v>71</v>
      </c>
      <c r="D6" s="37" t="s">
        <v>5</v>
      </c>
      <c r="E6" s="38" t="s">
        <v>71</v>
      </c>
      <c r="F6" s="37" t="s">
        <v>5</v>
      </c>
      <c r="G6" s="38" t="s">
        <v>71</v>
      </c>
      <c r="H6" s="37" t="s">
        <v>5</v>
      </c>
      <c r="I6" s="38" t="s">
        <v>71</v>
      </c>
      <c r="J6" s="37" t="s">
        <v>5</v>
      </c>
      <c r="K6" s="38" t="s">
        <v>71</v>
      </c>
      <c r="L6" s="37" t="s">
        <v>5</v>
      </c>
      <c r="M6" s="38" t="s">
        <v>71</v>
      </c>
      <c r="N6" s="152" t="s">
        <v>8</v>
      </c>
      <c r="O6" s="153" t="s">
        <v>71</v>
      </c>
      <c r="P6" s="152" t="s">
        <v>8</v>
      </c>
      <c r="Q6" s="153" t="s">
        <v>71</v>
      </c>
      <c r="R6" s="152" t="s">
        <v>8</v>
      </c>
      <c r="S6" s="153" t="s">
        <v>71</v>
      </c>
      <c r="T6" s="152" t="s">
        <v>8</v>
      </c>
      <c r="U6" s="153" t="s">
        <v>71</v>
      </c>
    </row>
    <row r="7" spans="1:2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21" s="20" customFormat="1" ht="12" customHeight="1" x14ac:dyDescent="0.2">
      <c r="A8" s="20" t="s">
        <v>86</v>
      </c>
      <c r="B8" s="81">
        <f>'C03'!B8</f>
        <v>3629959.0152315386</v>
      </c>
      <c r="C8" s="86">
        <f>+C11+C15</f>
        <v>100</v>
      </c>
      <c r="D8" s="81">
        <f>+D11+D15</f>
        <v>3153553.7178759389</v>
      </c>
      <c r="E8" s="86">
        <f>IF(ISNUMBER(D8/$B$8*100),D8/$B$8*100,0)</f>
        <v>86.875738944804255</v>
      </c>
      <c r="F8" s="81">
        <f t="shared" ref="F8:F52" si="0">H8+J8+L8</f>
        <v>1859295.7841261092</v>
      </c>
      <c r="G8" s="86">
        <f>IF(ISNUMBER(F8/$B$8*100),F8/$B$8*100,0)</f>
        <v>51.2208478477136</v>
      </c>
      <c r="H8" s="81">
        <f>+H11+H15</f>
        <v>206257.58242588985</v>
      </c>
      <c r="I8" s="86">
        <f>IF(ISNUMBER(H8/$B$8*100),H8/$B$8*100,0)</f>
        <v>5.6820912181217462</v>
      </c>
      <c r="J8" s="81">
        <f>+J11+J15</f>
        <v>1533776.8577075538</v>
      </c>
      <c r="K8" s="86">
        <f>IF(ISNUMBER(J8/$B$8*100),J8/$B$8*100,0)</f>
        <v>42.253283061095971</v>
      </c>
      <c r="L8" s="81">
        <f>+L11+L15</f>
        <v>119261.34399266554</v>
      </c>
      <c r="M8" s="86">
        <f>IF(ISNUMBER(L8/$B$8*100),L8/$B$8*100,0)</f>
        <v>3.2854735684958802</v>
      </c>
      <c r="N8" s="81">
        <f>+N11+N15</f>
        <v>957666.34264335199</v>
      </c>
      <c r="O8" s="86">
        <f>IF(ISNUMBER(N8/$B$8*100),N8/$B$8*100,0)</f>
        <v>26.382290781381368</v>
      </c>
      <c r="P8" s="81">
        <f t="shared" ref="P8" si="1">+P11+P15</f>
        <v>2185.4082601933796</v>
      </c>
      <c r="Q8" s="86">
        <f t="shared" ref="Q8" si="2">IF(ISNUMBER(P8/$B$8*100),P8/$B$8*100,0)</f>
        <v>6.0204764048940165E-2</v>
      </c>
      <c r="R8" s="81">
        <f t="shared" ref="R8:T8" si="3">+R11+R15</f>
        <v>0</v>
      </c>
      <c r="S8" s="86">
        <f t="shared" ref="S8" si="4">IF(ISNUMBER(R8/$B$8*100),R8/$B$8*100,0)</f>
        <v>0</v>
      </c>
      <c r="T8" s="81">
        <f t="shared" si="3"/>
        <v>334406.18284629117</v>
      </c>
      <c r="U8" s="86">
        <f t="shared" ref="U8" si="5">IF(ISNUMBER(T8/$B$8*100),T8/$B$8*100,0)</f>
        <v>9.2123955516605438</v>
      </c>
    </row>
    <row r="9" spans="1:21" ht="11.25" customHeight="1" x14ac:dyDescent="0.2">
      <c r="A9" s="40"/>
      <c r="B9" s="6"/>
      <c r="C9" s="86"/>
      <c r="D9" s="6"/>
      <c r="E9" s="86"/>
      <c r="F9" s="6"/>
      <c r="G9" s="86"/>
      <c r="H9" s="6"/>
      <c r="I9" s="86"/>
      <c r="J9" s="6"/>
      <c r="K9" s="86"/>
      <c r="L9" s="6"/>
      <c r="M9" s="86"/>
      <c r="N9" s="6"/>
      <c r="O9" s="86"/>
      <c r="P9" s="6"/>
      <c r="Q9" s="86"/>
      <c r="R9" s="6"/>
      <c r="S9" s="86"/>
      <c r="T9" s="6"/>
      <c r="U9" s="86"/>
    </row>
    <row r="10" spans="1:21" ht="12.75" customHeight="1" x14ac:dyDescent="0.2">
      <c r="A10" s="14" t="s">
        <v>34</v>
      </c>
      <c r="B10" s="81"/>
      <c r="C10" s="51"/>
      <c r="D10" s="81"/>
      <c r="E10" s="86"/>
      <c r="F10" s="81"/>
      <c r="G10" s="86"/>
      <c r="H10" s="81"/>
      <c r="I10" s="86"/>
      <c r="J10" s="81"/>
      <c r="K10" s="86"/>
      <c r="L10" s="81"/>
      <c r="M10" s="86"/>
      <c r="N10" s="81"/>
      <c r="O10" s="86"/>
      <c r="P10" s="81"/>
      <c r="Q10" s="86"/>
      <c r="R10" s="81"/>
      <c r="S10" s="86"/>
      <c r="T10" s="81"/>
      <c r="U10" s="86"/>
    </row>
    <row r="11" spans="1:21" x14ac:dyDescent="0.2">
      <c r="A11" s="41" t="s">
        <v>55</v>
      </c>
      <c r="B11" s="52">
        <f>'C03'!B11</f>
        <v>2173249.9373512943</v>
      </c>
      <c r="C11" s="87">
        <f>IF(ISNUMBER(B11/B$8*100),B11/B$8*100,0)</f>
        <v>59.8698202440358</v>
      </c>
      <c r="D11" s="52">
        <f>SUM(D12:D14)</f>
        <v>1890761.985669496</v>
      </c>
      <c r="E11" s="87">
        <f>IF(ISNUMBER(D11/D$8*100),D11/D$8*100,0)</f>
        <v>59.956549176622552</v>
      </c>
      <c r="F11" s="52">
        <f>SUM(F12:F14)</f>
        <v>1175570.2531284159</v>
      </c>
      <c r="G11" s="87">
        <f>IF(ISNUMBER(F11/F$8*100),F11/F$8*100,0)</f>
        <v>63.226640062594861</v>
      </c>
      <c r="H11" s="52">
        <f>SUM(H12:H14)</f>
        <v>153239.43567520729</v>
      </c>
      <c r="I11" s="87">
        <f>IF(ISNUMBER(H11/H$8*100),H11/H$8*100,0)</f>
        <v>74.295176871990904</v>
      </c>
      <c r="J11" s="52">
        <f>SUM(J12:J14)</f>
        <v>951621.31483637623</v>
      </c>
      <c r="K11" s="87">
        <f>IF(ISNUMBER(J11/J$8*100),J11/J$8*100,0)</f>
        <v>62.044313033820885</v>
      </c>
      <c r="L11" s="52">
        <f>SUM(L12:L14)</f>
        <v>70709.502616832338</v>
      </c>
      <c r="M11" s="87">
        <f>IF(ISNUMBER(L11/L$8*100),L11/L$8*100,0)</f>
        <v>59.289540306690583</v>
      </c>
      <c r="N11" s="52">
        <f>SUM(N12:N14)</f>
        <v>550198.56979197613</v>
      </c>
      <c r="O11" s="87">
        <f>IF(ISNUMBER(N11/N$8*100),N11/N$8*100,0)</f>
        <v>57.452010715268251</v>
      </c>
      <c r="P11" s="52">
        <f t="shared" ref="P11" si="6">SUM(P12:P14)</f>
        <v>1832.3406416282096</v>
      </c>
      <c r="Q11" s="87">
        <f t="shared" ref="Q11" si="7">IF(ISNUMBER(P11/P$8*100),P11/P$8*100,0)</f>
        <v>83.844317558590703</v>
      </c>
      <c r="R11" s="52">
        <f t="shared" ref="R11:T11" si="8">SUM(R12:R14)</f>
        <v>0</v>
      </c>
      <c r="S11" s="87">
        <f t="shared" ref="S11:S15" si="9">IF(ISNUMBER(R11/R$8*100),R11/R$8*100,0)</f>
        <v>0</v>
      </c>
      <c r="T11" s="52">
        <f t="shared" si="8"/>
        <v>163160.82210750092</v>
      </c>
      <c r="U11" s="87">
        <f t="shared" ref="U11:U15" si="10">IF(ISNUMBER(T11/T$8*100),T11/T$8*100,0)</f>
        <v>48.791209755382219</v>
      </c>
    </row>
    <row r="12" spans="1:21" x14ac:dyDescent="0.2">
      <c r="A12" s="44" t="s">
        <v>50</v>
      </c>
      <c r="B12" s="52">
        <f>'C03'!B12</f>
        <v>470655.59210949356</v>
      </c>
      <c r="C12" s="87">
        <f>IF(ISNUMBER(B12/B$8*100),B12/B$8*100,0)</f>
        <v>12.965865182901318</v>
      </c>
      <c r="D12" s="52">
        <f>[1]CUADRO4!B6</f>
        <v>386453.18027877517</v>
      </c>
      <c r="E12" s="87">
        <f>IF(ISNUMBER(D12/D$8*100),D12/D$8*100,0)</f>
        <v>12.254529805158</v>
      </c>
      <c r="F12" s="52">
        <f t="shared" si="0"/>
        <v>244568.35693728898</v>
      </c>
      <c r="G12" s="87">
        <f>IF(ISNUMBER(F12/F$8*100),F12/F$8*100,0)</f>
        <v>13.153816569978346</v>
      </c>
      <c r="H12" s="52">
        <f>[1]CUADRO4!D6</f>
        <v>49268.97543480368</v>
      </c>
      <c r="I12" s="87">
        <f>IF(ISNUMBER(H12/H$8*100),H12/H$8*100,0)</f>
        <v>23.887109921162029</v>
      </c>
      <c r="J12" s="52">
        <f>[1]CUADRO4!F6</f>
        <v>185061.84476613344</v>
      </c>
      <c r="K12" s="87">
        <f>IF(ISNUMBER(J12/J$8*100),J12/J$8*100,0)</f>
        <v>12.065760663694881</v>
      </c>
      <c r="L12" s="52">
        <f>[1]CUADRO4!H6</f>
        <v>10237.536736351873</v>
      </c>
      <c r="M12" s="87">
        <f>IF(ISNUMBER(L12/L$8*100),L12/L$8*100,0)</f>
        <v>8.5841198779224488</v>
      </c>
      <c r="N12" s="52">
        <f>[1]CUADRO4!J6</f>
        <v>116162.62500888688</v>
      </c>
      <c r="O12" s="87">
        <f>IF(ISNUMBER(N12/N$8*100),N12/N$8*100,0)</f>
        <v>12.12975958706606</v>
      </c>
      <c r="P12" s="52">
        <f>[1]CUADRO4!L6</f>
        <v>1208.3214565603375</v>
      </c>
      <c r="Q12" s="87">
        <f t="shared" ref="Q12" si="11">IF(ISNUMBER(P12/P$8*100),P12/P$8*100,0)</f>
        <v>55.290422323809516</v>
      </c>
      <c r="R12" s="52">
        <f>[1]CUADRO4!N6</f>
        <v>0</v>
      </c>
      <c r="S12" s="87">
        <f t="shared" si="9"/>
        <v>0</v>
      </c>
      <c r="T12" s="52">
        <f>[1]CUADRO4!P6</f>
        <v>24513.876876041882</v>
      </c>
      <c r="U12" s="87">
        <f t="shared" si="10"/>
        <v>7.3305692698001383</v>
      </c>
    </row>
    <row r="13" spans="1:21" x14ac:dyDescent="0.2">
      <c r="A13" s="44" t="s">
        <v>51</v>
      </c>
      <c r="B13" s="82">
        <f>'C03'!B13</f>
        <v>278894.97444633098</v>
      </c>
      <c r="C13" s="87">
        <f>IF(ISNUMBER(B13/B$8*100),B13/B$8*100,0)</f>
        <v>7.6831438943544521</v>
      </c>
      <c r="D13" s="52">
        <f>[1]CUADRO4!B7</f>
        <v>244178.7071170558</v>
      </c>
      <c r="E13" s="87">
        <f>IF(ISNUMBER(D13/D$8*100),D13/D$8*100,0)</f>
        <v>7.7429696450999801</v>
      </c>
      <c r="F13" s="82">
        <f t="shared" si="0"/>
        <v>166945.93264515736</v>
      </c>
      <c r="G13" s="87">
        <f>IF(ISNUMBER(F13/F$8*100),F13/F$8*100,0)</f>
        <v>8.9789873171591097</v>
      </c>
      <c r="H13" s="52">
        <f>[1]CUADRO4!D7</f>
        <v>8611.4647539366342</v>
      </c>
      <c r="I13" s="87">
        <f>IF(ISNUMBER(H13/H$8*100),H13/H$8*100,0)</f>
        <v>4.1751021478353687</v>
      </c>
      <c r="J13" s="52">
        <f>[1]CUADRO4!F7</f>
        <v>150159.81656683161</v>
      </c>
      <c r="K13" s="87">
        <f>IF(ISNUMBER(J13/J$8*100),J13/J$8*100,0)</f>
        <v>9.7901996507671054</v>
      </c>
      <c r="L13" s="52">
        <f>[1]CUADRO4!H7</f>
        <v>8174.6513243891231</v>
      </c>
      <c r="M13" s="87">
        <f>IF(ISNUMBER(L13/L$8*100),L13/L$8*100,0)</f>
        <v>6.8544014772228765</v>
      </c>
      <c r="N13" s="52">
        <f>[1]CUADRO4!J7</f>
        <v>58886.610430904926</v>
      </c>
      <c r="O13" s="87">
        <f>IF(ISNUMBER(N13/N$8*100),N13/N$8*100,0)</f>
        <v>6.1489694070657244</v>
      </c>
      <c r="P13" s="52">
        <f>[1]CUADRO4!L7</f>
        <v>624.01918506787206</v>
      </c>
      <c r="Q13" s="87">
        <f t="shared" ref="Q13" si="12">IF(ISNUMBER(P13/P$8*100),P13/P$8*100,0)</f>
        <v>28.553895234781194</v>
      </c>
      <c r="R13" s="52">
        <f>[1]CUADRO4!N7</f>
        <v>0</v>
      </c>
      <c r="S13" s="87">
        <f t="shared" si="9"/>
        <v>0</v>
      </c>
      <c r="T13" s="52">
        <f>[1]CUADRO4!P7</f>
        <v>17722.144855927578</v>
      </c>
      <c r="U13" s="87">
        <f t="shared" si="10"/>
        <v>5.2995864804549715</v>
      </c>
    </row>
    <row r="14" spans="1:21" x14ac:dyDescent="0.2">
      <c r="A14" s="44" t="s">
        <v>77</v>
      </c>
      <c r="B14" s="82">
        <f>'C03'!B14</f>
        <v>1423699.3707954697</v>
      </c>
      <c r="C14" s="87">
        <f>IF(ISNUMBER(B14/B$8*100),B14/B$8*100,0)</f>
        <v>39.220811166780031</v>
      </c>
      <c r="D14" s="52">
        <f>[1]CUADRO4!B8</f>
        <v>1260130.0982736649</v>
      </c>
      <c r="E14" s="87">
        <f>IF(ISNUMBER(D14/D$8*100),D14/D$8*100,0)</f>
        <v>39.959049726364562</v>
      </c>
      <c r="F14" s="82">
        <f t="shared" si="0"/>
        <v>764055.96354596957</v>
      </c>
      <c r="G14" s="87">
        <f>IF(ISNUMBER(F14/F$8*100),F14/F$8*100,0)</f>
        <v>41.093836175457412</v>
      </c>
      <c r="H14" s="52">
        <f>[1]CUADRO4!D8</f>
        <v>95358.995486466985</v>
      </c>
      <c r="I14" s="87">
        <f>IF(ISNUMBER(H14/H$8*100),H14/H$8*100,0)</f>
        <v>46.232964802993507</v>
      </c>
      <c r="J14" s="52">
        <f>[1]CUADRO4!F8</f>
        <v>616399.65350341122</v>
      </c>
      <c r="K14" s="87">
        <f>IF(ISNUMBER(J14/J$8*100),J14/J$8*100,0)</f>
        <v>40.188352719358903</v>
      </c>
      <c r="L14" s="52">
        <f>[1]CUADRO4!H8</f>
        <v>52297.31455609134</v>
      </c>
      <c r="M14" s="87">
        <f>IF(ISNUMBER(L14/L$8*100),L14/L$8*100,0)</f>
        <v>43.85101895154525</v>
      </c>
      <c r="N14" s="52">
        <f>[1]CUADRO4!J8</f>
        <v>375149.33435218432</v>
      </c>
      <c r="O14" s="87">
        <f>IF(ISNUMBER(N14/N$8*100),N14/N$8*100,0)</f>
        <v>39.173281721136469</v>
      </c>
      <c r="P14" s="52">
        <f>[1]CUADRO4!L8</f>
        <v>0</v>
      </c>
      <c r="Q14" s="87">
        <f t="shared" ref="Q14" si="13">IF(ISNUMBER(P14/P$8*100),P14/P$8*100,0)</f>
        <v>0</v>
      </c>
      <c r="R14" s="52">
        <f>[1]CUADRO4!N8</f>
        <v>0</v>
      </c>
      <c r="S14" s="87">
        <f t="shared" si="9"/>
        <v>0</v>
      </c>
      <c r="T14" s="52">
        <f>[1]CUADRO4!P8</f>
        <v>120924.80037553147</v>
      </c>
      <c r="U14" s="87">
        <f t="shared" si="10"/>
        <v>36.161054005127113</v>
      </c>
    </row>
    <row r="15" spans="1:21" x14ac:dyDescent="0.2">
      <c r="A15" s="41" t="s">
        <v>52</v>
      </c>
      <c r="B15" s="82">
        <f>'C03'!B15</f>
        <v>1456709.0778802445</v>
      </c>
      <c r="C15" s="87">
        <f>IF(ISNUMBER(B15/B$8*100),B15/B$8*100,0)</f>
        <v>40.1301797559642</v>
      </c>
      <c r="D15" s="52">
        <f>[1]CUADRO4!B9</f>
        <v>1262791.7322064429</v>
      </c>
      <c r="E15" s="87">
        <f>IF(ISNUMBER(D15/D$8*100),D15/D$8*100,0)</f>
        <v>40.043450823377455</v>
      </c>
      <c r="F15" s="82">
        <f t="shared" si="0"/>
        <v>683725.53099769331</v>
      </c>
      <c r="G15" s="87">
        <f>IF(ISNUMBER(F15/F$8*100),F15/F$8*100,0)</f>
        <v>36.773359937405139</v>
      </c>
      <c r="H15" s="52">
        <f>[1]CUADRO4!D9</f>
        <v>53018.146750682557</v>
      </c>
      <c r="I15" s="87">
        <f>IF(ISNUMBER(H15/H$8*100),H15/H$8*100,0)</f>
        <v>25.704823128009096</v>
      </c>
      <c r="J15" s="52">
        <f>[1]CUADRO4!F9</f>
        <v>582155.54287117755</v>
      </c>
      <c r="K15" s="87">
        <f>IF(ISNUMBER(J15/J$8*100),J15/J$8*100,0)</f>
        <v>37.955686966179115</v>
      </c>
      <c r="L15" s="52">
        <f>[1]CUADRO4!H9</f>
        <v>48551.841375833203</v>
      </c>
      <c r="M15" s="87">
        <f>IF(ISNUMBER(L15/L$8*100),L15/L$8*100,0)</f>
        <v>40.710459693309417</v>
      </c>
      <c r="N15" s="52">
        <f>[1]CUADRO4!J9</f>
        <v>407467.7728513758</v>
      </c>
      <c r="O15" s="87">
        <f>IF(ISNUMBER(N15/N$8*100),N15/N$8*100,0)</f>
        <v>42.547989284731749</v>
      </c>
      <c r="P15" s="52">
        <f>[1]CUADRO4!L9</f>
        <v>353.06761856517005</v>
      </c>
      <c r="Q15" s="87">
        <f t="shared" ref="Q15" si="14">IF(ISNUMBER(P15/P$8*100),P15/P$8*100,0)</f>
        <v>16.15568244140929</v>
      </c>
      <c r="R15" s="52">
        <f>[1]CUADRO4!N9</f>
        <v>0</v>
      </c>
      <c r="S15" s="87">
        <f t="shared" si="9"/>
        <v>0</v>
      </c>
      <c r="T15" s="52">
        <f>[1]CUADRO4!P9</f>
        <v>171245.36073879024</v>
      </c>
      <c r="U15" s="87">
        <f t="shared" si="10"/>
        <v>51.208790244617774</v>
      </c>
    </row>
    <row r="16" spans="1:21" x14ac:dyDescent="0.2">
      <c r="A16" s="42"/>
      <c r="B16" s="83"/>
      <c r="C16" s="87"/>
      <c r="D16" s="52"/>
      <c r="E16" s="87"/>
      <c r="F16" s="83"/>
      <c r="G16" s="87"/>
      <c r="H16" s="83"/>
      <c r="I16" s="87"/>
      <c r="J16" s="83"/>
      <c r="K16" s="87"/>
      <c r="L16" s="83"/>
      <c r="M16" s="87"/>
      <c r="N16" s="83"/>
      <c r="O16" s="87"/>
      <c r="P16" s="83"/>
      <c r="Q16" s="87"/>
      <c r="R16" s="83"/>
      <c r="S16" s="87"/>
      <c r="T16" s="83"/>
      <c r="U16" s="87"/>
    </row>
    <row r="17" spans="1:21" x14ac:dyDescent="0.2">
      <c r="A17" s="14" t="s">
        <v>33</v>
      </c>
      <c r="B17" s="81"/>
      <c r="C17" s="51"/>
      <c r="D17" s="81"/>
      <c r="E17" s="86"/>
      <c r="F17" s="81"/>
      <c r="G17" s="86"/>
      <c r="H17" s="81"/>
      <c r="I17" s="86"/>
      <c r="J17" s="81"/>
      <c r="K17" s="86"/>
      <c r="L17" s="81"/>
      <c r="M17" s="86"/>
      <c r="N17" s="81"/>
      <c r="O17" s="86"/>
      <c r="P17" s="81"/>
      <c r="Q17" s="86"/>
      <c r="R17" s="81"/>
      <c r="S17" s="86"/>
      <c r="T17" s="81"/>
      <c r="U17" s="86"/>
    </row>
    <row r="18" spans="1:21" x14ac:dyDescent="0.2">
      <c r="A18" s="41" t="s">
        <v>35</v>
      </c>
      <c r="B18" s="82">
        <f>'C03'!B18</f>
        <v>229106.98314077992</v>
      </c>
      <c r="C18" s="87">
        <f>IF(ISNUMBER(B18/B$8*100),B18/B$8*100,0)</f>
        <v>6.3115583999552731</v>
      </c>
      <c r="D18" s="52">
        <f>[1]CUADRO4!B10</f>
        <v>206772.11601698765</v>
      </c>
      <c r="E18" s="87">
        <f>IF(ISNUMBER(D18/D$8*100),D18/D$8*100,0)</f>
        <v>6.5567970142667509</v>
      </c>
      <c r="F18" s="82">
        <f t="shared" si="0"/>
        <v>101489.27958466341</v>
      </c>
      <c r="G18" s="87">
        <f>IF(ISNUMBER(F18/F$8*100),F18/F$8*100,0)</f>
        <v>5.4584795195652287</v>
      </c>
      <c r="H18" s="52">
        <f>[1]CUADRO4!D10</f>
        <v>0</v>
      </c>
      <c r="I18" s="87">
        <f>IF(ISNUMBER(H18/H$8*100),H18/H$8*100,0)</f>
        <v>0</v>
      </c>
      <c r="J18" s="52">
        <f>[1]CUADRO4!F10</f>
        <v>91746.93436949169</v>
      </c>
      <c r="K18" s="87">
        <f>IF(ISNUMBER(J18/J$8*100),J18/J$8*100,0)</f>
        <v>5.9817654640206559</v>
      </c>
      <c r="L18" s="52">
        <f>[1]CUADRO4!H10</f>
        <v>9742.3452151717156</v>
      </c>
      <c r="M18" s="87">
        <f>IF(ISNUMBER(L18/L$8*100),L18/L$8*100,0)</f>
        <v>8.1689044320772197</v>
      </c>
      <c r="N18" s="52">
        <f>[1]CUADRO4!J10</f>
        <v>72398.619892645569</v>
      </c>
      <c r="O18" s="87">
        <f>IF(ISNUMBER(N18/N$8*100),N18/N$8*100,0)</f>
        <v>7.5599002145998782</v>
      </c>
      <c r="P18" s="52">
        <f>[1]CUADRO4!L10</f>
        <v>208.00639502262402</v>
      </c>
      <c r="Q18" s="87">
        <f t="shared" ref="Q18" si="15">IF(ISNUMBER(P18/P$8*100),P18/P$8*100,0)</f>
        <v>9.5179650782603993</v>
      </c>
      <c r="R18" s="52">
        <f>[1]CUADRO4!N10</f>
        <v>0</v>
      </c>
      <c r="S18" s="87">
        <f t="shared" ref="S18:S22" si="16">IF(ISNUMBER(R18/R$8*100),R18/R$8*100,0)</f>
        <v>0</v>
      </c>
      <c r="T18" s="52">
        <f>[1]CUADRO4!P10</f>
        <v>32676.210144656543</v>
      </c>
      <c r="U18" s="87">
        <f t="shared" ref="U18:U22" si="17">IF(ISNUMBER(T18/T$8*100),T18/T$8*100,0)</f>
        <v>9.7714132754764496</v>
      </c>
    </row>
    <row r="19" spans="1:21" x14ac:dyDescent="0.2">
      <c r="A19" s="41" t="s">
        <v>36</v>
      </c>
      <c r="B19" s="82">
        <f>'C03'!B19</f>
        <v>1743654.1921716954</v>
      </c>
      <c r="C19" s="87">
        <f>IF(ISNUMBER(B19/B$8*100),B19/B$8*100,0)</f>
        <v>48.035093092104113</v>
      </c>
      <c r="D19" s="52">
        <f>[1]CUADRO4!B11</f>
        <v>1553442.0339511947</v>
      </c>
      <c r="E19" s="87">
        <f>IF(ISNUMBER(D19/D$8*100),D19/D$8*100,0)</f>
        <v>49.26004669416281</v>
      </c>
      <c r="F19" s="82">
        <f t="shared" si="0"/>
        <v>836113.91525952413</v>
      </c>
      <c r="G19" s="87">
        <f>IF(ISNUMBER(F19/F$8*100),F19/F$8*100,0)</f>
        <v>44.969386925841256</v>
      </c>
      <c r="H19" s="52">
        <f>[1]CUADRO4!D11</f>
        <v>29084.254272828199</v>
      </c>
      <c r="I19" s="87">
        <f>IF(ISNUMBER(H19/H$8*100),H19/H$8*100,0)</f>
        <v>14.100938220430479</v>
      </c>
      <c r="J19" s="52">
        <f>[1]CUADRO4!F11</f>
        <v>732322.25582002325</v>
      </c>
      <c r="K19" s="87">
        <f>IF(ISNUMBER(J19/J$8*100),J19/J$8*100,0)</f>
        <v>47.746336250931726</v>
      </c>
      <c r="L19" s="52">
        <f>[1]CUADRO4!H11</f>
        <v>74707.405166672703</v>
      </c>
      <c r="M19" s="87">
        <f>IF(ISNUMBER(L19/L$8*100),L19/L$8*100,0)</f>
        <v>62.641760243174126</v>
      </c>
      <c r="N19" s="52">
        <f>[1]CUADRO4!J11</f>
        <v>517488.36699016701</v>
      </c>
      <c r="O19" s="87">
        <f>IF(ISNUMBER(N19/N$8*100),N19/N$8*100,0)</f>
        <v>54.036394926629129</v>
      </c>
      <c r="P19" s="52">
        <f>[1]CUADRO4!L11</f>
        <v>208.00639502262402</v>
      </c>
      <c r="Q19" s="87">
        <f t="shared" ref="Q19" si="18">IF(ISNUMBER(P19/P$8*100),P19/P$8*100,0)</f>
        <v>9.5179650782603993</v>
      </c>
      <c r="R19" s="52">
        <f>[1]CUADRO4!N11</f>
        <v>0</v>
      </c>
      <c r="S19" s="87">
        <f t="shared" si="16"/>
        <v>0</v>
      </c>
      <c r="T19" s="52">
        <f>[1]CUADRO4!P11</f>
        <v>199631.74530648545</v>
      </c>
      <c r="U19" s="87">
        <f t="shared" si="17"/>
        <v>59.697384661767927</v>
      </c>
    </row>
    <row r="20" spans="1:21" x14ac:dyDescent="0.2">
      <c r="A20" s="41" t="s">
        <v>37</v>
      </c>
      <c r="B20" s="52">
        <f>'C03'!B20</f>
        <v>1160482.9641456555</v>
      </c>
      <c r="C20" s="87">
        <f>IF(ISNUMBER(B20/B$8*100),B20/B$8*100,0)</f>
        <v>31.969588617287283</v>
      </c>
      <c r="D20" s="52">
        <f>[1]CUADRO4!B12</f>
        <v>982010.86981251568</v>
      </c>
      <c r="E20" s="87">
        <f>IF(ISNUMBER(D20/D$8*100),D20/D$8*100,0)</f>
        <v>31.139817414429345</v>
      </c>
      <c r="F20" s="52">
        <f t="shared" si="0"/>
        <v>621623.13369040552</v>
      </c>
      <c r="G20" s="87">
        <f>IF(ISNUMBER(F20/F$8*100),F20/F$8*100,0)</f>
        <v>33.433256773750806</v>
      </c>
      <c r="H20" s="52">
        <f>[1]CUADRO4!D12</f>
        <v>69943.027381608816</v>
      </c>
      <c r="I20" s="87">
        <f>IF(ISNUMBER(H20/H$8*100),H20/H$8*100,0)</f>
        <v>33.91052418969371</v>
      </c>
      <c r="J20" s="52">
        <f>[1]CUADRO4!F12</f>
        <v>522078.05019772617</v>
      </c>
      <c r="K20" s="87">
        <f>IF(ISNUMBER(J20/J$8*100),J20/J$8*100,0)</f>
        <v>34.038722619537083</v>
      </c>
      <c r="L20" s="52">
        <f>[1]CUADRO4!H12</f>
        <v>29602.056111070549</v>
      </c>
      <c r="M20" s="87">
        <f>IF(ISNUMBER(L20/L$8*100),L20/L$8*100,0)</f>
        <v>24.821165953731871</v>
      </c>
      <c r="N20" s="52">
        <f>[1]CUADRO4!J12</f>
        <v>276526.05086689489</v>
      </c>
      <c r="O20" s="87">
        <f>IF(ISNUMBER(N20/N$8*100),N20/N$8*100,0)</f>
        <v>28.874988976184262</v>
      </c>
      <c r="P20" s="52">
        <f>[1]CUADRO4!L12</f>
        <v>1537.0259592711436</v>
      </c>
      <c r="Q20" s="87">
        <f t="shared" ref="Q20" si="19">IF(ISNUMBER(P20/P$8*100),P20/P$8*100,0)</f>
        <v>70.331296319669676</v>
      </c>
      <c r="R20" s="52">
        <f>[1]CUADRO4!N12</f>
        <v>0</v>
      </c>
      <c r="S20" s="87">
        <f t="shared" si="16"/>
        <v>0</v>
      </c>
      <c r="T20" s="52">
        <f>[1]CUADRO4!P12</f>
        <v>82324.659295947829</v>
      </c>
      <c r="U20" s="87">
        <f t="shared" si="17"/>
        <v>24.618163036114712</v>
      </c>
    </row>
    <row r="21" spans="1:21" x14ac:dyDescent="0.2">
      <c r="A21" s="41" t="s">
        <v>38</v>
      </c>
      <c r="B21" s="52">
        <f>'C03'!B21</f>
        <v>435810.93107822153</v>
      </c>
      <c r="C21" s="87">
        <f>IF(ISNUMBER(B21/B$8*100),B21/B$8*100,0)</f>
        <v>12.005946327480039</v>
      </c>
      <c r="D21" s="52">
        <f>[1]CUADRO4!B13</f>
        <v>371187.92576134676</v>
      </c>
      <c r="E21" s="87">
        <f>IF(ISNUMBER(D21/D$8*100),D21/D$8*100,0)</f>
        <v>11.770464655707803</v>
      </c>
      <c r="F21" s="52">
        <f t="shared" si="0"/>
        <v>278021.71084869519</v>
      </c>
      <c r="G21" s="87">
        <f>IF(ISNUMBER(F21/F$8*100),F21/F$8*100,0)</f>
        <v>14.953065199325918</v>
      </c>
      <c r="H21" s="52">
        <f>[1]CUADRO4!D13</f>
        <v>106918.29117891895</v>
      </c>
      <c r="I21" s="87">
        <f>IF(ISNUMBER(H21/H$8*100),H21/H$8*100,0)</f>
        <v>51.837265772925278</v>
      </c>
      <c r="J21" s="52">
        <f>[1]CUADRO4!F13</f>
        <v>167617.26905484681</v>
      </c>
      <c r="K21" s="87">
        <f>IF(ISNUMBER(J21/J$8*100),J21/J$8*100,0)</f>
        <v>10.92839993070273</v>
      </c>
      <c r="L21" s="52">
        <f>[1]CUADRO4!H13</f>
        <v>3486.1506149294701</v>
      </c>
      <c r="M21" s="87">
        <f>IF(ISNUMBER(L21/L$8*100),L21/L$8*100,0)</f>
        <v>2.9231186721691356</v>
      </c>
      <c r="N21" s="52">
        <f>[1]CUADRO4!J13</f>
        <v>83086.285472771793</v>
      </c>
      <c r="O21" s="87">
        <f>IF(ISNUMBER(N21/N$8*100),N21/N$8*100,0)</f>
        <v>8.675911616924628</v>
      </c>
      <c r="P21" s="52">
        <f>[1]CUADRO4!L13</f>
        <v>232.36951087698802</v>
      </c>
      <c r="Q21" s="87">
        <f t="shared" ref="Q21" si="20">IF(ISNUMBER(P21/P$8*100),P21/P$8*100,0)</f>
        <v>10.632773523809522</v>
      </c>
      <c r="R21" s="52">
        <f>[1]CUADRO4!N13</f>
        <v>0</v>
      </c>
      <c r="S21" s="87">
        <f t="shared" si="16"/>
        <v>0</v>
      </c>
      <c r="T21" s="52">
        <f>[1]CUADRO4!P13</f>
        <v>9847.5599290038845</v>
      </c>
      <c r="U21" s="87">
        <f t="shared" si="17"/>
        <v>2.9447900290558584</v>
      </c>
    </row>
    <row r="22" spans="1:21" x14ac:dyDescent="0.2">
      <c r="A22" s="41" t="s">
        <v>45</v>
      </c>
      <c r="B22" s="82">
        <f>'C03'!B22</f>
        <v>60903.944695176149</v>
      </c>
      <c r="C22" s="87">
        <f>IF(ISNUMBER(B22/B$8*100),B22/B$8*100,0)</f>
        <v>1.6778135631730091</v>
      </c>
      <c r="D22" s="52">
        <f>[1]CUADRO4!B14</f>
        <v>40140.772333887602</v>
      </c>
      <c r="E22" s="87">
        <f>IF(ISNUMBER(D22/D$8*100),D22/D$8*100,0)</f>
        <v>1.2728742214330895</v>
      </c>
      <c r="F22" s="82">
        <f t="shared" si="0"/>
        <v>22047.744742819265</v>
      </c>
      <c r="G22" s="87">
        <f>IF(ISNUMBER(F22/F$8*100),F22/F$8*100,0)</f>
        <v>1.1858115815167065</v>
      </c>
      <c r="H22" s="52">
        <f>[1]CUADRO4!D14</f>
        <v>312.00959253393603</v>
      </c>
      <c r="I22" s="87">
        <f>IF(ISNUMBER(H22/H$8*100),H22/H$8*100,0)</f>
        <v>0.15127181695055686</v>
      </c>
      <c r="J22" s="52">
        <f>[1]CUADRO4!F14</f>
        <v>20012.348265464258</v>
      </c>
      <c r="K22" s="87">
        <f>IF(ISNUMBER(J22/J$8*100),J22/J$8*100,0)</f>
        <v>1.3047757348077047</v>
      </c>
      <c r="L22" s="52">
        <f>[1]CUADRO4!H14</f>
        <v>1723.38688482107</v>
      </c>
      <c r="M22" s="87">
        <f>IF(ISNUMBER(L22/L$8*100),L22/L$8*100,0)</f>
        <v>1.4450506988476137</v>
      </c>
      <c r="N22" s="52">
        <f>[1]CUADRO4!J14</f>
        <v>8167.0194208710291</v>
      </c>
      <c r="O22" s="87">
        <f>IF(ISNUMBER(N22/N$8*100),N22/N$8*100,0)</f>
        <v>0.85280426566192258</v>
      </c>
      <c r="P22" s="52">
        <f>[1]CUADRO4!L14</f>
        <v>0</v>
      </c>
      <c r="Q22" s="87">
        <f t="shared" ref="Q22" si="21">IF(ISNUMBER(P22/P$8*100),P22/P$8*100,0)</f>
        <v>0</v>
      </c>
      <c r="R22" s="52">
        <f>[1]CUADRO4!N14</f>
        <v>0</v>
      </c>
      <c r="S22" s="87">
        <f t="shared" si="16"/>
        <v>0</v>
      </c>
      <c r="T22" s="52">
        <f>[1]CUADRO4!P14</f>
        <v>9926.0081701973195</v>
      </c>
      <c r="U22" s="87">
        <f t="shared" si="17"/>
        <v>2.9682489975850062</v>
      </c>
    </row>
    <row r="23" spans="1:21" x14ac:dyDescent="0.2">
      <c r="B23" s="83"/>
      <c r="C23" s="84"/>
      <c r="D23" s="52"/>
      <c r="E23" s="84"/>
      <c r="F23" s="83">
        <f t="shared" si="0"/>
        <v>0</v>
      </c>
      <c r="G23" s="84"/>
      <c r="H23" s="83"/>
      <c r="I23" s="84"/>
      <c r="J23" s="83"/>
      <c r="K23" s="84"/>
      <c r="L23" s="83"/>
      <c r="M23" s="84"/>
      <c r="N23" s="83"/>
      <c r="O23" s="84"/>
      <c r="P23" s="83"/>
      <c r="Q23" s="84"/>
      <c r="R23" s="83"/>
      <c r="S23" s="84"/>
      <c r="T23" s="83"/>
      <c r="U23" s="84"/>
    </row>
    <row r="24" spans="1:21" ht="11.25" customHeight="1" x14ac:dyDescent="0.2">
      <c r="A24" s="14" t="s">
        <v>17</v>
      </c>
      <c r="B24" s="81"/>
      <c r="C24" s="51"/>
      <c r="D24" s="81"/>
      <c r="E24" s="86"/>
      <c r="F24" s="81"/>
      <c r="G24" s="86"/>
      <c r="H24" s="81"/>
      <c r="I24" s="86"/>
      <c r="J24" s="81"/>
      <c r="K24" s="86"/>
      <c r="L24" s="81"/>
      <c r="M24" s="86"/>
      <c r="N24" s="81"/>
      <c r="O24" s="86"/>
      <c r="P24" s="81"/>
      <c r="Q24" s="86"/>
      <c r="R24" s="81"/>
      <c r="S24" s="86"/>
      <c r="T24" s="81"/>
      <c r="U24" s="86"/>
    </row>
    <row r="25" spans="1:21" x14ac:dyDescent="0.2">
      <c r="A25" s="41" t="s">
        <v>39</v>
      </c>
      <c r="B25" s="82">
        <f>'C03'!B25</f>
        <v>255368.46854709892</v>
      </c>
      <c r="C25" s="87">
        <f t="shared" ref="C25:C31" si="22">IF(ISNUMBER(B25/B$8*100),B25/B$8*100,0)</f>
        <v>7.0350234665338256</v>
      </c>
      <c r="D25" s="52">
        <f>[1]CUADRO4!B15</f>
        <v>175371.00514285656</v>
      </c>
      <c r="E25" s="87">
        <f t="shared" ref="E25:E31" si="23">IF(ISNUMBER(D25/D$8*100),D25/D$8*100,0)</f>
        <v>5.5610597069827898</v>
      </c>
      <c r="F25" s="82">
        <f t="shared" si="0"/>
        <v>124856.64348767867</v>
      </c>
      <c r="G25" s="87">
        <f t="shared" ref="G25:G31" si="24">IF(ISNUMBER(F25/F$8*100),F25/F$8*100,0)</f>
        <v>6.7152652393262287</v>
      </c>
      <c r="H25" s="52">
        <f>[1]CUADRO4!D15</f>
        <v>1059.2028556955102</v>
      </c>
      <c r="I25" s="87">
        <f t="shared" ref="I25:I31" si="25">IF(ISNUMBER(H25/H$8*100),H25/H$8*100,0)</f>
        <v>0.51353402053768904</v>
      </c>
      <c r="J25" s="52">
        <f>[1]CUADRO4!F15</f>
        <v>114131.57621159354</v>
      </c>
      <c r="K25" s="87">
        <f t="shared" ref="K25:K31" si="26">IF(ISNUMBER(J25/J$8*100),J25/J$8*100,0)</f>
        <v>7.441211258212574</v>
      </c>
      <c r="L25" s="52">
        <f>[1]CUADRO4!H15</f>
        <v>9665.864420389622</v>
      </c>
      <c r="M25" s="87">
        <f t="shared" ref="M25:M31" si="27">IF(ISNUMBER(L25/L$8*100),L25/L$8*100,0)</f>
        <v>8.1047756941126394</v>
      </c>
      <c r="N25" s="52">
        <f>[1]CUADRO4!J15</f>
        <v>13269.51253319125</v>
      </c>
      <c r="O25" s="87">
        <f t="shared" ref="O25:O31" si="28">IF(ISNUMBER(N25/N$8*100),N25/N$8*100,0)</f>
        <v>1.3856091565841941</v>
      </c>
      <c r="P25" s="52">
        <f>[1]CUADRO4!L15</f>
        <v>977.08680363304211</v>
      </c>
      <c r="Q25" s="87">
        <f t="shared" ref="Q25:Q31" si="29">IF(ISNUMBER(P25/P$8*100),P25/P$8*100,0)</f>
        <v>44.709577676190484</v>
      </c>
      <c r="R25" s="52">
        <f>[1]CUADRO4!N15</f>
        <v>0</v>
      </c>
      <c r="S25" s="87">
        <f t="shared" ref="S25:S31" si="30">IF(ISNUMBER(R25/R$8*100),R25/R$8*100,0)</f>
        <v>0</v>
      </c>
      <c r="T25" s="52">
        <f>[1]CUADRO4!P15</f>
        <v>36267.762318353991</v>
      </c>
      <c r="U25" s="87">
        <f t="shared" ref="U25:U31" si="31">IF(ISNUMBER(T25/T$8*100),T25/T$8*100,0)</f>
        <v>10.845422177802364</v>
      </c>
    </row>
    <row r="26" spans="1:21" x14ac:dyDescent="0.2">
      <c r="A26" s="41" t="s">
        <v>40</v>
      </c>
      <c r="B26" s="82">
        <f>'C03'!B26</f>
        <v>599848.34124789305</v>
      </c>
      <c r="C26" s="87">
        <f t="shared" si="22"/>
        <v>16.524934268703621</v>
      </c>
      <c r="D26" s="52">
        <f>[1]CUADRO4!B16</f>
        <v>508951.99391373969</v>
      </c>
      <c r="E26" s="87">
        <f t="shared" si="23"/>
        <v>16.138998712111423</v>
      </c>
      <c r="F26" s="82">
        <f t="shared" si="0"/>
        <v>388618.5165724057</v>
      </c>
      <c r="G26" s="87">
        <f t="shared" si="24"/>
        <v>20.901382119524406</v>
      </c>
      <c r="H26" s="52">
        <f>[1]CUADRO4!D16</f>
        <v>14723.681127856597</v>
      </c>
      <c r="I26" s="87">
        <f t="shared" si="25"/>
        <v>7.1384920518725385</v>
      </c>
      <c r="J26" s="52">
        <f>[1]CUADRO4!F16</f>
        <v>352262.80777367431</v>
      </c>
      <c r="K26" s="87">
        <f t="shared" si="26"/>
        <v>22.967018051125169</v>
      </c>
      <c r="L26" s="52">
        <f>[1]CUADRO4!H16</f>
        <v>21632.027670874813</v>
      </c>
      <c r="M26" s="87">
        <f t="shared" si="27"/>
        <v>18.138339672077787</v>
      </c>
      <c r="N26" s="52">
        <f>[1]CUADRO4!J16</f>
        <v>60258.441170184771</v>
      </c>
      <c r="O26" s="87">
        <f t="shared" si="28"/>
        <v>6.2922166611660737</v>
      </c>
      <c r="P26" s="52">
        <f>[1]CUADRO4!L16</f>
        <v>929.47804350795195</v>
      </c>
      <c r="Q26" s="87">
        <f t="shared" si="29"/>
        <v>42.531094095238089</v>
      </c>
      <c r="R26" s="52">
        <f>[1]CUADRO4!N16</f>
        <v>0</v>
      </c>
      <c r="S26" s="87">
        <f t="shared" si="30"/>
        <v>0</v>
      </c>
      <c r="T26" s="52">
        <f>[1]CUADRO4!P16</f>
        <v>59145.558127641641</v>
      </c>
      <c r="U26" s="87">
        <f t="shared" si="31"/>
        <v>17.68674180131045</v>
      </c>
    </row>
    <row r="27" spans="1:21" x14ac:dyDescent="0.2">
      <c r="A27" s="41" t="s">
        <v>41</v>
      </c>
      <c r="B27" s="83">
        <f>'C03'!B27</f>
        <v>465700.00663982151</v>
      </c>
      <c r="C27" s="87">
        <f t="shared" si="22"/>
        <v>12.829346135471908</v>
      </c>
      <c r="D27" s="52">
        <f>[1]CUADRO4!B17</f>
        <v>411762.40060913161</v>
      </c>
      <c r="E27" s="87">
        <f t="shared" si="23"/>
        <v>13.057091695475295</v>
      </c>
      <c r="F27" s="83">
        <f t="shared" si="0"/>
        <v>281345.43080305471</v>
      </c>
      <c r="G27" s="87">
        <f t="shared" si="24"/>
        <v>15.131827501845832</v>
      </c>
      <c r="H27" s="52">
        <f>[1]CUADRO4!D17</f>
        <v>19795.135085905873</v>
      </c>
      <c r="I27" s="87">
        <f t="shared" si="25"/>
        <v>9.5972884259992917</v>
      </c>
      <c r="J27" s="52">
        <f>[1]CUADRO4!F17</f>
        <v>252790.67642519041</v>
      </c>
      <c r="K27" s="87">
        <f t="shared" si="26"/>
        <v>16.481581082336959</v>
      </c>
      <c r="L27" s="52">
        <f>[1]CUADRO4!H17</f>
        <v>8759.6192919583918</v>
      </c>
      <c r="M27" s="87">
        <f t="shared" si="27"/>
        <v>7.3448939938972186</v>
      </c>
      <c r="N27" s="52">
        <f>[1]CUADRO4!J17</f>
        <v>91953.834863325494</v>
      </c>
      <c r="O27" s="87">
        <f t="shared" si="28"/>
        <v>9.6018655735059451</v>
      </c>
      <c r="P27" s="52">
        <f>[1]CUADRO4!L17</f>
        <v>0</v>
      </c>
      <c r="Q27" s="87">
        <f t="shared" si="29"/>
        <v>0</v>
      </c>
      <c r="R27" s="52">
        <f>[1]CUADRO4!N17</f>
        <v>0</v>
      </c>
      <c r="S27" s="87">
        <f t="shared" si="30"/>
        <v>0</v>
      </c>
      <c r="T27" s="52">
        <f>[1]CUADRO4!P17</f>
        <v>38463.134942751662</v>
      </c>
      <c r="U27" s="87">
        <f t="shared" si="31"/>
        <v>11.501920991823027</v>
      </c>
    </row>
    <row r="28" spans="1:21" x14ac:dyDescent="0.2">
      <c r="A28" s="41" t="s">
        <v>46</v>
      </c>
      <c r="B28" s="52">
        <f>'C03'!B28</f>
        <v>510352.53241076373</v>
      </c>
      <c r="C28" s="87">
        <f t="shared" si="22"/>
        <v>14.059457152802334</v>
      </c>
      <c r="D28" s="52">
        <f>[1]CUADRO4!B18</f>
        <v>457995.92344098265</v>
      </c>
      <c r="E28" s="87">
        <f t="shared" si="23"/>
        <v>14.523168603243697</v>
      </c>
      <c r="F28" s="52">
        <f t="shared" si="0"/>
        <v>310007.00373135711</v>
      </c>
      <c r="G28" s="87">
        <f t="shared" si="24"/>
        <v>16.673355922068314</v>
      </c>
      <c r="H28" s="52">
        <f>[1]CUADRO4!D18</f>
        <v>29519.54006376418</v>
      </c>
      <c r="I28" s="87">
        <f t="shared" si="25"/>
        <v>14.311978118123637</v>
      </c>
      <c r="J28" s="52">
        <f>[1]CUADRO4!F18</f>
        <v>265472.30646604556</v>
      </c>
      <c r="K28" s="87">
        <f t="shared" si="26"/>
        <v>17.308404748186867</v>
      </c>
      <c r="L28" s="52">
        <f>[1]CUADRO4!H18</f>
        <v>15015.15720154733</v>
      </c>
      <c r="M28" s="87">
        <f t="shared" si="27"/>
        <v>12.590129122199686</v>
      </c>
      <c r="N28" s="52">
        <f>[1]CUADRO4!J18</f>
        <v>102155.88530672831</v>
      </c>
      <c r="O28" s="87">
        <f t="shared" si="28"/>
        <v>10.667168799600651</v>
      </c>
      <c r="P28" s="52">
        <f>[1]CUADRO4!L18</f>
        <v>0</v>
      </c>
      <c r="Q28" s="87">
        <f t="shared" si="29"/>
        <v>0</v>
      </c>
      <c r="R28" s="52">
        <f>[1]CUADRO4!N18</f>
        <v>0</v>
      </c>
      <c r="S28" s="87">
        <f t="shared" si="30"/>
        <v>0</v>
      </c>
      <c r="T28" s="52">
        <f>[1]CUADRO4!P18</f>
        <v>45833.034402897872</v>
      </c>
      <c r="U28" s="87">
        <f t="shared" si="31"/>
        <v>13.705797546202932</v>
      </c>
    </row>
    <row r="29" spans="1:21" x14ac:dyDescent="0.2">
      <c r="A29" s="41" t="s">
        <v>47</v>
      </c>
      <c r="B29" s="82">
        <f>'C03'!B29</f>
        <v>660853.6202575675</v>
      </c>
      <c r="C29" s="87">
        <f t="shared" si="22"/>
        <v>18.205539442307302</v>
      </c>
      <c r="D29" s="52">
        <f>[1]CUADRO4!B19</f>
        <v>594306.14383511618</v>
      </c>
      <c r="E29" s="87">
        <f t="shared" si="23"/>
        <v>18.845600773067162</v>
      </c>
      <c r="F29" s="82">
        <f t="shared" si="0"/>
        <v>328447.06189568224</v>
      </c>
      <c r="G29" s="87">
        <f t="shared" si="24"/>
        <v>17.665132395814915</v>
      </c>
      <c r="H29" s="52">
        <f>[1]CUADRO4!D19</f>
        <v>40561.523785006051</v>
      </c>
      <c r="I29" s="87">
        <f t="shared" si="25"/>
        <v>19.66547038317011</v>
      </c>
      <c r="J29" s="52">
        <f>[1]CUADRO4!F19</f>
        <v>265316.92104505812</v>
      </c>
      <c r="K29" s="87">
        <f t="shared" si="26"/>
        <v>17.298273846797489</v>
      </c>
      <c r="L29" s="52">
        <f>[1]CUADRO4!H19</f>
        <v>22568.617065618029</v>
      </c>
      <c r="M29" s="87">
        <f t="shared" si="27"/>
        <v>18.923664877536496</v>
      </c>
      <c r="N29" s="52">
        <f>[1]CUADRO4!J19</f>
        <v>203590.36392873919</v>
      </c>
      <c r="O29" s="87">
        <f t="shared" si="28"/>
        <v>21.259007951223261</v>
      </c>
      <c r="P29" s="52">
        <f>[1]CUADRO4!L19</f>
        <v>0</v>
      </c>
      <c r="Q29" s="87">
        <f t="shared" si="29"/>
        <v>0</v>
      </c>
      <c r="R29" s="52">
        <f>[1]CUADRO4!N19</f>
        <v>0</v>
      </c>
      <c r="S29" s="87">
        <f t="shared" si="30"/>
        <v>0</v>
      </c>
      <c r="T29" s="52">
        <f>[1]CUADRO4!P19</f>
        <v>62268.718010695738</v>
      </c>
      <c r="U29" s="87">
        <f t="shared" si="31"/>
        <v>18.620683828479741</v>
      </c>
    </row>
    <row r="30" spans="1:21" x14ac:dyDescent="0.2">
      <c r="A30" s="41" t="s">
        <v>48</v>
      </c>
      <c r="B30" s="82">
        <f>'C03'!B30</f>
        <v>767173.35549704754</v>
      </c>
      <c r="C30" s="87">
        <f t="shared" si="22"/>
        <v>21.134490837994022</v>
      </c>
      <c r="D30" s="52">
        <f>[1]CUADRO4!B20</f>
        <v>672823.63620822993</v>
      </c>
      <c r="E30" s="87">
        <f t="shared" si="23"/>
        <v>21.335410663668895</v>
      </c>
      <c r="F30" s="82">
        <f t="shared" si="0"/>
        <v>322446.62394198228</v>
      </c>
      <c r="G30" s="87">
        <f t="shared" si="24"/>
        <v>17.342406017100501</v>
      </c>
      <c r="H30" s="52">
        <f>[1]CUADRO4!D20</f>
        <v>83825.332748914705</v>
      </c>
      <c r="I30" s="87">
        <f t="shared" si="25"/>
        <v>40.641091475526181</v>
      </c>
      <c r="J30" s="52">
        <f>[1]CUADRO4!F20</f>
        <v>209502.15979243361</v>
      </c>
      <c r="K30" s="87">
        <f t="shared" si="26"/>
        <v>13.659233332387357</v>
      </c>
      <c r="L30" s="52">
        <f>[1]CUADRO4!H20</f>
        <v>29119.131400633978</v>
      </c>
      <c r="M30" s="87">
        <f t="shared" si="27"/>
        <v>24.41623616318191</v>
      </c>
      <c r="N30" s="52">
        <f>[1]CUADRO4!J20</f>
        <v>294329.50506739289</v>
      </c>
      <c r="O30" s="87">
        <f t="shared" si="28"/>
        <v>30.734034596536432</v>
      </c>
      <c r="P30" s="52">
        <f>[1]CUADRO4!L20</f>
        <v>0</v>
      </c>
      <c r="Q30" s="87">
        <f t="shared" si="29"/>
        <v>0</v>
      </c>
      <c r="R30" s="52">
        <f>[1]CUADRO4!N20</f>
        <v>0</v>
      </c>
      <c r="S30" s="87">
        <f t="shared" si="30"/>
        <v>0</v>
      </c>
      <c r="T30" s="52">
        <f>[1]CUADRO4!P20</f>
        <v>56047.507198855834</v>
      </c>
      <c r="U30" s="87">
        <f t="shared" si="31"/>
        <v>16.760308293886393</v>
      </c>
    </row>
    <row r="31" spans="1:21" x14ac:dyDescent="0.2">
      <c r="A31" s="41" t="s">
        <v>78</v>
      </c>
      <c r="B31" s="82">
        <f>'C03'!B31</f>
        <v>370662.6906313448</v>
      </c>
      <c r="C31" s="87">
        <f t="shared" si="22"/>
        <v>10.211208696186944</v>
      </c>
      <c r="D31" s="52">
        <f>[1]CUADRO4!B21</f>
        <v>332342.61472588195</v>
      </c>
      <c r="E31" s="87">
        <f t="shared" si="23"/>
        <v>10.538669845450729</v>
      </c>
      <c r="F31" s="82">
        <f t="shared" si="0"/>
        <v>103574.50369394659</v>
      </c>
      <c r="G31" s="87">
        <f t="shared" si="24"/>
        <v>5.5706308043197028</v>
      </c>
      <c r="H31" s="52">
        <f>[1]CUADRO4!D21</f>
        <v>16773.166758746993</v>
      </c>
      <c r="I31" s="87">
        <f t="shared" si="25"/>
        <v>8.1321455247705803</v>
      </c>
      <c r="J31" s="52">
        <f>[1]CUADRO4!F21</f>
        <v>74300.409993556153</v>
      </c>
      <c r="K31" s="87">
        <f t="shared" si="26"/>
        <v>4.8442776809534482</v>
      </c>
      <c r="L31" s="52">
        <f>[1]CUADRO4!H21</f>
        <v>12500.926941643451</v>
      </c>
      <c r="M31" s="87">
        <f t="shared" si="27"/>
        <v>10.481960476994328</v>
      </c>
      <c r="N31" s="52">
        <f>[1]CUADRO4!J21</f>
        <v>192108.79977378881</v>
      </c>
      <c r="O31" s="87">
        <f t="shared" si="28"/>
        <v>20.060097261383312</v>
      </c>
      <c r="P31" s="52">
        <f>[1]CUADRO4!L21</f>
        <v>278.84341305238559</v>
      </c>
      <c r="Q31" s="87">
        <f t="shared" si="29"/>
        <v>12.759328228571427</v>
      </c>
      <c r="R31" s="52">
        <f>[1]CUADRO4!N21</f>
        <v>0</v>
      </c>
      <c r="S31" s="87">
        <f t="shared" si="30"/>
        <v>0</v>
      </c>
      <c r="T31" s="52">
        <f>[1]CUADRO4!P21</f>
        <v>36380.467845094929</v>
      </c>
      <c r="U31" s="87">
        <f t="shared" si="31"/>
        <v>10.879125360495236</v>
      </c>
    </row>
    <row r="32" spans="1:21" x14ac:dyDescent="0.2">
      <c r="A32" s="42"/>
      <c r="B32" s="83"/>
      <c r="C32" s="87"/>
      <c r="D32" s="83"/>
      <c r="E32" s="87"/>
      <c r="F32" s="83"/>
      <c r="G32" s="87"/>
      <c r="H32" s="83"/>
      <c r="I32" s="87"/>
      <c r="J32" s="83"/>
      <c r="K32" s="87"/>
      <c r="L32" s="83"/>
      <c r="M32" s="87"/>
      <c r="N32" s="83"/>
      <c r="O32" s="87"/>
      <c r="P32" s="83"/>
      <c r="Q32" s="87"/>
      <c r="R32" s="83"/>
      <c r="S32" s="87"/>
      <c r="T32" s="83"/>
      <c r="U32" s="87"/>
    </row>
    <row r="33" spans="1:21" x14ac:dyDescent="0.2">
      <c r="A33" s="14" t="s">
        <v>13</v>
      </c>
      <c r="B33" s="81"/>
      <c r="C33" s="51"/>
      <c r="D33" s="81"/>
      <c r="E33" s="86"/>
      <c r="F33" s="81"/>
      <c r="G33" s="86"/>
      <c r="H33" s="81"/>
      <c r="I33" s="86"/>
      <c r="J33" s="81"/>
      <c r="K33" s="86"/>
      <c r="L33" s="81"/>
      <c r="M33" s="86"/>
      <c r="N33" s="81"/>
      <c r="O33" s="86"/>
      <c r="P33" s="81"/>
      <c r="Q33" s="86"/>
      <c r="R33" s="81"/>
      <c r="S33" s="86"/>
      <c r="T33" s="81"/>
      <c r="U33" s="86"/>
    </row>
    <row r="34" spans="1:21" x14ac:dyDescent="0.2">
      <c r="A34" s="41" t="s">
        <v>2</v>
      </c>
      <c r="B34" s="82">
        <f>'C03'!B34</f>
        <v>2188857.5118891369</v>
      </c>
      <c r="C34" s="87">
        <f t="shared" ref="C34:C45" si="32">IF(ISNUMBER(B34/B$8*100),B34/B$8*100,0)</f>
        <v>60.299785829662312</v>
      </c>
      <c r="D34" s="52">
        <f>[1]CUADRO4!B23</f>
        <v>1926113.3114742234</v>
      </c>
      <c r="E34" s="87">
        <f t="shared" ref="E34:E45" si="33">IF(ISNUMBER(D34/D$8*100),D34/D$8*100,0)</f>
        <v>61.077548815992508</v>
      </c>
      <c r="F34" s="82">
        <f t="shared" si="0"/>
        <v>1219959.7063645064</v>
      </c>
      <c r="G34" s="87">
        <f t="shared" ref="G34:G45" si="34">IF(ISNUMBER(F34/F$8*100),F34/F$8*100,0)</f>
        <v>65.614073714360728</v>
      </c>
      <c r="H34" s="52">
        <f>[1]CUADRO4!D23</f>
        <v>81970.776717541812</v>
      </c>
      <c r="I34" s="87">
        <f t="shared" ref="I34:I45" si="35">IF(ISNUMBER(H34/H$8*100),H34/H$8*100,0)</f>
        <v>39.741945849188177</v>
      </c>
      <c r="J34" s="52">
        <f>[1]CUADRO4!F23</f>
        <v>1130165.5189123352</v>
      </c>
      <c r="K34" s="87">
        <f t="shared" ref="K34:K45" si="36">IF(ISNUMBER(J34/J$8*100),J34/J$8*100,0)</f>
        <v>73.685133090450151</v>
      </c>
      <c r="L34" s="52">
        <f>[1]CUADRO4!H23</f>
        <v>7823.4107346294904</v>
      </c>
      <c r="M34" s="87">
        <f t="shared" ref="M34:M45" si="37">IF(ISNUMBER(L34/L$8*100),L34/L$8*100,0)</f>
        <v>6.5598881185764792</v>
      </c>
      <c r="N34" s="52">
        <f>[1]CUADRO4!J23</f>
        <v>451529.84916545858</v>
      </c>
      <c r="O34" s="87">
        <f t="shared" ref="O34:O45" si="38">IF(ISNUMBER(N34/N$8*100),N34/N$8*100,0)</f>
        <v>47.148973401231295</v>
      </c>
      <c r="P34" s="52">
        <f>[1]CUADRO4!L23</f>
        <v>1906.5648471409941</v>
      </c>
      <c r="Q34" s="87">
        <f t="shared" ref="Q34:Q35" si="39">IF(ISNUMBER(P34/P$8*100),P34/P$8*100,0)</f>
        <v>87.240671771428566</v>
      </c>
      <c r="R34" s="52">
        <f>[1]CUADRO4!N23</f>
        <v>0</v>
      </c>
      <c r="S34" s="87">
        <f t="shared" ref="S34:S35" si="40">IF(ISNUMBER(R34/R$8*100),R34/R$8*100,0)</f>
        <v>0</v>
      </c>
      <c r="T34" s="52">
        <f>[1]CUADRO4!P23</f>
        <v>252717.1910971269</v>
      </c>
      <c r="U34" s="87">
        <f t="shared" ref="U34:U35" si="41">IF(ISNUMBER(T34/T$8*100),T34/T$8*100,0)</f>
        <v>75.571925419000891</v>
      </c>
    </row>
    <row r="35" spans="1:21" x14ac:dyDescent="0.2">
      <c r="A35" s="41" t="s">
        <v>3</v>
      </c>
      <c r="B35" s="82">
        <f>'C03'!B35</f>
        <v>1441101.5033423763</v>
      </c>
      <c r="C35" s="87">
        <f t="shared" si="32"/>
        <v>39.700214170336992</v>
      </c>
      <c r="D35" s="52">
        <f>[1]CUADRO4!B24</f>
        <v>1227440.4064017022</v>
      </c>
      <c r="E35" s="87">
        <f t="shared" si="33"/>
        <v>38.922451184007066</v>
      </c>
      <c r="F35" s="82">
        <f t="shared" si="0"/>
        <v>639336.07776159735</v>
      </c>
      <c r="G35" s="87">
        <f t="shared" si="34"/>
        <v>34.385926285638988</v>
      </c>
      <c r="H35" s="52">
        <f>[1]CUADRO4!D24</f>
        <v>124286.80570834813</v>
      </c>
      <c r="I35" s="87">
        <f t="shared" si="35"/>
        <v>60.258054150811866</v>
      </c>
      <c r="J35" s="52">
        <f>[1]CUADRO4!F24</f>
        <v>403611.33879521326</v>
      </c>
      <c r="K35" s="87">
        <f t="shared" si="36"/>
        <v>26.314866909549504</v>
      </c>
      <c r="L35" s="52">
        <f>[1]CUADRO4!H24</f>
        <v>111437.93325803595</v>
      </c>
      <c r="M35" s="87">
        <f t="shared" si="37"/>
        <v>93.440111881423434</v>
      </c>
      <c r="N35" s="52">
        <f>[1]CUADRO4!J24</f>
        <v>506136.49347789184</v>
      </c>
      <c r="O35" s="87">
        <f t="shared" si="38"/>
        <v>52.851026598768549</v>
      </c>
      <c r="P35" s="52">
        <f>[1]CUADRO4!L24</f>
        <v>278.84341305238559</v>
      </c>
      <c r="Q35" s="87">
        <f t="shared" si="39"/>
        <v>12.759328228571427</v>
      </c>
      <c r="R35" s="52">
        <f>[1]CUADRO4!N24</f>
        <v>0</v>
      </c>
      <c r="S35" s="87">
        <f t="shared" si="40"/>
        <v>0</v>
      </c>
      <c r="T35" s="52">
        <f>[1]CUADRO4!P24</f>
        <v>81688.991749163877</v>
      </c>
      <c r="U35" s="87">
        <f t="shared" si="41"/>
        <v>24.428074580998995</v>
      </c>
    </row>
    <row r="36" spans="1:21" x14ac:dyDescent="0.2">
      <c r="B36" s="83"/>
      <c r="C36" s="87"/>
      <c r="D36" s="83"/>
      <c r="E36" s="87"/>
      <c r="F36" s="83"/>
      <c r="G36" s="87"/>
      <c r="H36" s="83"/>
      <c r="I36" s="87"/>
      <c r="J36" s="83"/>
      <c r="K36" s="87"/>
      <c r="L36" s="83"/>
      <c r="M36" s="87"/>
      <c r="N36" s="83"/>
      <c r="O36" s="87"/>
      <c r="P36" s="83"/>
      <c r="Q36" s="87"/>
      <c r="R36" s="83"/>
      <c r="S36" s="87"/>
      <c r="T36" s="83"/>
      <c r="U36" s="87"/>
    </row>
    <row r="37" spans="1:21" x14ac:dyDescent="0.2">
      <c r="A37" s="14" t="s">
        <v>87</v>
      </c>
      <c r="B37" s="81">
        <f>'C03'!B37</f>
        <v>3629959.0152315344</v>
      </c>
      <c r="C37" s="86">
        <f t="shared" si="32"/>
        <v>99.999999999999886</v>
      </c>
      <c r="D37" s="81">
        <f>+D38+D42+D43+D44+D45</f>
        <v>3153553.7178759347</v>
      </c>
      <c r="E37" s="86">
        <f t="shared" si="33"/>
        <v>99.999999999999872</v>
      </c>
      <c r="F37" s="81">
        <f>+F38+F42+F43+F44+F45</f>
        <v>1859295.7841261048</v>
      </c>
      <c r="G37" s="86">
        <f t="shared" si="34"/>
        <v>99.999999999999773</v>
      </c>
      <c r="H37" s="81">
        <f>+H38+H42+H43+H44+H45</f>
        <v>206257.58242588982</v>
      </c>
      <c r="I37" s="86">
        <f t="shared" si="35"/>
        <v>99.999999999999986</v>
      </c>
      <c r="J37" s="81">
        <f>+J38+J42+J43+J44+J45</f>
        <v>1533776.8577075494</v>
      </c>
      <c r="K37" s="86">
        <f t="shared" si="36"/>
        <v>99.999999999999716</v>
      </c>
      <c r="L37" s="81">
        <f>+L38+L42+L43+L44+L45</f>
        <v>119261.34399266553</v>
      </c>
      <c r="M37" s="86">
        <f t="shared" si="37"/>
        <v>99.999999999999986</v>
      </c>
      <c r="N37" s="81">
        <f>+N38+N42+N43+N44+N45</f>
        <v>957666.34264335025</v>
      </c>
      <c r="O37" s="86">
        <f t="shared" si="38"/>
        <v>99.999999999999829</v>
      </c>
      <c r="P37" s="81">
        <f t="shared" ref="P37" si="42">+P38+P42+P43+P44+P45</f>
        <v>2185.4082601933796</v>
      </c>
      <c r="Q37" s="86">
        <f t="shared" ref="Q37:Q46" si="43">IF(ISNUMBER(P37/P$8*100),P37/P$8*100,0)</f>
        <v>100</v>
      </c>
      <c r="R37" s="81">
        <f t="shared" ref="R37:T37" si="44">+R38+R42+R43+R44+R45</f>
        <v>0</v>
      </c>
      <c r="S37" s="86">
        <f t="shared" ref="S37:S46" si="45">IF(ISNUMBER(R37/R$8*100),R37/R$8*100,0)</f>
        <v>0</v>
      </c>
      <c r="T37" s="81">
        <f t="shared" si="44"/>
        <v>334406.18284629099</v>
      </c>
      <c r="U37" s="86">
        <f t="shared" ref="U37:U46" si="46">IF(ISNUMBER(T37/T$8*100),T37/T$8*100,0)</f>
        <v>99.999999999999943</v>
      </c>
    </row>
    <row r="38" spans="1:21" x14ac:dyDescent="0.2">
      <c r="A38" s="45" t="s">
        <v>81</v>
      </c>
      <c r="B38" s="82">
        <f>'C03'!B38</f>
        <v>2496682.1297282567</v>
      </c>
      <c r="C38" s="87">
        <f t="shared" si="32"/>
        <v>68.77989859532903</v>
      </c>
      <c r="D38" s="82">
        <f>SUM(D39:D41)</f>
        <v>2496682.1297282567</v>
      </c>
      <c r="E38" s="87">
        <f t="shared" si="33"/>
        <v>79.170432885788458</v>
      </c>
      <c r="F38" s="82">
        <f t="shared" si="0"/>
        <v>1433854.736891818</v>
      </c>
      <c r="G38" s="87">
        <f t="shared" si="34"/>
        <v>77.118162109195893</v>
      </c>
      <c r="H38" s="82">
        <f>SUM(H39:H41)</f>
        <v>93824.408836644259</v>
      </c>
      <c r="I38" s="87">
        <f t="shared" si="35"/>
        <v>45.488950143375305</v>
      </c>
      <c r="J38" s="82">
        <f>SUM(J39:J41)</f>
        <v>1225791.356711101</v>
      </c>
      <c r="K38" s="87">
        <f t="shared" si="36"/>
        <v>79.919797364997365</v>
      </c>
      <c r="L38" s="82">
        <f>SUM(L39:L41)</f>
        <v>114238.97134407255</v>
      </c>
      <c r="M38" s="87">
        <f t="shared" si="37"/>
        <v>95.788767357089426</v>
      </c>
      <c r="N38" s="82">
        <f>SUM(N39:N41)</f>
        <v>745687.37808308122</v>
      </c>
      <c r="O38" s="87">
        <f t="shared" si="38"/>
        <v>77.865050161921104</v>
      </c>
      <c r="P38" s="82">
        <f t="shared" ref="P38" si="47">SUM(P39:P41)</f>
        <v>2185.4082601933796</v>
      </c>
      <c r="Q38" s="87">
        <f t="shared" si="43"/>
        <v>100</v>
      </c>
      <c r="R38" s="82">
        <f t="shared" ref="R38:T38" si="48">SUM(R39:R41)</f>
        <v>0</v>
      </c>
      <c r="S38" s="87">
        <f t="shared" si="45"/>
        <v>0</v>
      </c>
      <c r="T38" s="82">
        <f t="shared" si="48"/>
        <v>314954.60649316967</v>
      </c>
      <c r="U38" s="87">
        <f t="shared" si="46"/>
        <v>94.183248590812582</v>
      </c>
    </row>
    <row r="39" spans="1:21" x14ac:dyDescent="0.2">
      <c r="A39" s="177" t="s">
        <v>139</v>
      </c>
      <c r="B39" s="82">
        <f>'C03'!B39</f>
        <v>1081766.428416105</v>
      </c>
      <c r="C39" s="87">
        <f t="shared" si="32"/>
        <v>29.80106452653995</v>
      </c>
      <c r="D39" s="52">
        <f>[1]CUADRO4!B25</f>
        <v>1081766.428416105</v>
      </c>
      <c r="E39" s="87">
        <f t="shared" si="33"/>
        <v>34.303091851079159</v>
      </c>
      <c r="F39" s="82">
        <f t="shared" si="0"/>
        <v>546276.88111983379</v>
      </c>
      <c r="G39" s="87">
        <f t="shared" si="34"/>
        <v>29.380848694635763</v>
      </c>
      <c r="H39" s="52">
        <f>[1]CUADRO4!D25</f>
        <v>41407.764110158991</v>
      </c>
      <c r="I39" s="87">
        <f t="shared" si="35"/>
        <v>20.075753639281192</v>
      </c>
      <c r="J39" s="52">
        <f>[1]CUADRO4!F25</f>
        <v>457786.36106528656</v>
      </c>
      <c r="K39" s="87">
        <f t="shared" si="36"/>
        <v>29.84699884894032</v>
      </c>
      <c r="L39" s="52">
        <f>[1]CUADRO4!H25</f>
        <v>47082.755944388271</v>
      </c>
      <c r="M39" s="87">
        <f t="shared" si="37"/>
        <v>39.478639404972512</v>
      </c>
      <c r="N39" s="52">
        <f>[1]CUADRO4!J25</f>
        <v>363435.37218094763</v>
      </c>
      <c r="O39" s="87">
        <f t="shared" si="38"/>
        <v>37.950103913832116</v>
      </c>
      <c r="P39" s="52">
        <f>[1]CUADRO4!L25</f>
        <v>486.84980807500961</v>
      </c>
      <c r="Q39" s="87">
        <f t="shared" si="43"/>
        <v>22.277293306831826</v>
      </c>
      <c r="R39" s="52">
        <f>[1]CUADRO4!N25</f>
        <v>0</v>
      </c>
      <c r="S39" s="87">
        <f t="shared" si="45"/>
        <v>0</v>
      </c>
      <c r="T39" s="52">
        <f>[1]CUADRO4!P25</f>
        <v>171567.32530724845</v>
      </c>
      <c r="U39" s="87">
        <f t="shared" si="46"/>
        <v>51.305069734942336</v>
      </c>
    </row>
    <row r="40" spans="1:21" x14ac:dyDescent="0.2">
      <c r="A40" s="177" t="s">
        <v>140</v>
      </c>
      <c r="B40" s="82">
        <f>'C03'!B40</f>
        <v>1414915.7013121515</v>
      </c>
      <c r="C40" s="87">
        <f t="shared" si="32"/>
        <v>38.978834068789084</v>
      </c>
      <c r="D40" s="52">
        <f>[1]CUADRO4!B26</f>
        <v>1414915.7013121515</v>
      </c>
      <c r="E40" s="87">
        <f t="shared" si="33"/>
        <v>44.867341034709291</v>
      </c>
      <c r="F40" s="82">
        <f t="shared" si="0"/>
        <v>887577.85577198397</v>
      </c>
      <c r="G40" s="87">
        <f t="shared" si="34"/>
        <v>47.73731341456012</v>
      </c>
      <c r="H40" s="52">
        <f>[1]CUADRO4!D26</f>
        <v>52416.644726485276</v>
      </c>
      <c r="I40" s="87">
        <f t="shared" si="35"/>
        <v>25.413196504094117</v>
      </c>
      <c r="J40" s="52">
        <f>[1]CUADRO4!F26</f>
        <v>768004.99564581446</v>
      </c>
      <c r="K40" s="87">
        <f t="shared" si="36"/>
        <v>50.072798516057048</v>
      </c>
      <c r="L40" s="52">
        <f>[1]CUADRO4!H26</f>
        <v>67156.215399684268</v>
      </c>
      <c r="M40" s="87">
        <f t="shared" si="37"/>
        <v>56.310127952116915</v>
      </c>
      <c r="N40" s="52">
        <f>[1]CUADRO4!J26</f>
        <v>382252.00590213353</v>
      </c>
      <c r="O40" s="87">
        <f t="shared" si="38"/>
        <v>39.914946248088974</v>
      </c>
      <c r="P40" s="52">
        <f>[1]CUADRO4!L26</f>
        <v>1698.55845211837</v>
      </c>
      <c r="Q40" s="87">
        <f t="shared" si="43"/>
        <v>77.722706693168178</v>
      </c>
      <c r="R40" s="52">
        <f>[1]CUADRO4!N26</f>
        <v>0</v>
      </c>
      <c r="S40" s="87">
        <f t="shared" si="45"/>
        <v>0</v>
      </c>
      <c r="T40" s="52">
        <f>[1]CUADRO4!P26</f>
        <v>143387.28118592125</v>
      </c>
      <c r="U40" s="87">
        <f t="shared" si="46"/>
        <v>42.87817885587026</v>
      </c>
    </row>
    <row r="41" spans="1:21" x14ac:dyDescent="0.2">
      <c r="A41" s="177" t="s">
        <v>141</v>
      </c>
      <c r="B41" s="82">
        <f>'C03'!B41</f>
        <v>0</v>
      </c>
      <c r="C41" s="87">
        <f t="shared" si="32"/>
        <v>0</v>
      </c>
      <c r="D41" s="52">
        <f>[1]CUADRO4!B27</f>
        <v>0</v>
      </c>
      <c r="E41" s="87">
        <f t="shared" si="33"/>
        <v>0</v>
      </c>
      <c r="F41" s="82">
        <f t="shared" si="0"/>
        <v>0</v>
      </c>
      <c r="G41" s="87">
        <f t="shared" si="34"/>
        <v>0</v>
      </c>
      <c r="H41" s="52">
        <f>[1]CUADRO4!D27</f>
        <v>0</v>
      </c>
      <c r="I41" s="87">
        <f t="shared" si="35"/>
        <v>0</v>
      </c>
      <c r="J41" s="52">
        <f>[1]CUADRO4!F27</f>
        <v>0</v>
      </c>
      <c r="K41" s="87">
        <f t="shared" si="36"/>
        <v>0</v>
      </c>
      <c r="L41" s="52">
        <f>[1]CUADRO4!H27</f>
        <v>0</v>
      </c>
      <c r="M41" s="87">
        <f t="shared" si="37"/>
        <v>0</v>
      </c>
      <c r="N41" s="52">
        <f>[1]CUADRO4!J27</f>
        <v>0</v>
      </c>
      <c r="O41" s="87">
        <f t="shared" si="38"/>
        <v>0</v>
      </c>
      <c r="P41" s="52">
        <f>[1]CUADRO4!L27</f>
        <v>0</v>
      </c>
      <c r="Q41" s="87">
        <f t="shared" si="43"/>
        <v>0</v>
      </c>
      <c r="R41" s="52">
        <f>[1]CUADRO4!N27</f>
        <v>0</v>
      </c>
      <c r="S41" s="87">
        <f t="shared" si="45"/>
        <v>0</v>
      </c>
      <c r="T41" s="52">
        <f>[1]CUADRO4!P27</f>
        <v>0</v>
      </c>
      <c r="U41" s="87">
        <f t="shared" si="46"/>
        <v>0</v>
      </c>
    </row>
    <row r="42" spans="1:21" x14ac:dyDescent="0.2">
      <c r="A42" s="45" t="s">
        <v>82</v>
      </c>
      <c r="B42" s="52">
        <f>'C03'!B42</f>
        <v>548993.82999719901</v>
      </c>
      <c r="C42" s="87">
        <f t="shared" si="32"/>
        <v>15.123967727833456</v>
      </c>
      <c r="D42" s="52">
        <f>[1]CUADRO4!B28</f>
        <v>548993.82999719901</v>
      </c>
      <c r="E42" s="87">
        <f t="shared" si="33"/>
        <v>17.408735639580961</v>
      </c>
      <c r="F42" s="52">
        <f t="shared" si="0"/>
        <v>388664.90757397446</v>
      </c>
      <c r="G42" s="87">
        <f t="shared" si="34"/>
        <v>20.903877204059359</v>
      </c>
      <c r="H42" s="52">
        <f>[1]CUADRO4!D28</f>
        <v>98694.742646483879</v>
      </c>
      <c r="I42" s="87">
        <f t="shared" si="35"/>
        <v>47.85023730312836</v>
      </c>
      <c r="J42" s="52">
        <f>[1]CUADRO4!F28</f>
        <v>284947.7922788976</v>
      </c>
      <c r="K42" s="87">
        <f t="shared" si="36"/>
        <v>18.578177839036663</v>
      </c>
      <c r="L42" s="52">
        <f>[1]CUADRO4!H28</f>
        <v>5022.3726485929819</v>
      </c>
      <c r="M42" s="87">
        <f t="shared" si="37"/>
        <v>4.2112326429105593</v>
      </c>
      <c r="N42" s="52">
        <f>[1]CUADRO4!J28</f>
        <v>143191.05036115195</v>
      </c>
      <c r="O42" s="87">
        <f t="shared" si="38"/>
        <v>14.952081323638858</v>
      </c>
      <c r="P42" s="52">
        <f>[1]CUADRO4!L28</f>
        <v>0</v>
      </c>
      <c r="Q42" s="87">
        <f t="shared" si="43"/>
        <v>0</v>
      </c>
      <c r="R42" s="52">
        <f>[1]CUADRO4!N28</f>
        <v>0</v>
      </c>
      <c r="S42" s="87">
        <f t="shared" si="45"/>
        <v>0</v>
      </c>
      <c r="T42" s="52">
        <f>[1]CUADRO4!P28</f>
        <v>17137.872062072009</v>
      </c>
      <c r="U42" s="87">
        <f t="shared" si="46"/>
        <v>5.1248669854735853</v>
      </c>
    </row>
    <row r="43" spans="1:21" x14ac:dyDescent="0.2">
      <c r="A43" s="45" t="s">
        <v>83</v>
      </c>
      <c r="B43" s="52">
        <f>'C03'!B43</f>
        <v>78738.242256049401</v>
      </c>
      <c r="C43" s="87">
        <f t="shared" si="32"/>
        <v>2.1691220734355054</v>
      </c>
      <c r="D43" s="52">
        <f>[1]CUADRO4!B29</f>
        <v>78738.242256049401</v>
      </c>
      <c r="E43" s="87">
        <f t="shared" si="33"/>
        <v>2.4968099262023409</v>
      </c>
      <c r="F43" s="52">
        <f t="shared" si="0"/>
        <v>33286.083644907907</v>
      </c>
      <c r="G43" s="87">
        <f t="shared" si="34"/>
        <v>1.7902521981220301</v>
      </c>
      <c r="H43" s="52">
        <f>[1]CUADRO4!D29</f>
        <v>11879.474855745797</v>
      </c>
      <c r="I43" s="87">
        <f t="shared" si="35"/>
        <v>5.7595336452729908</v>
      </c>
      <c r="J43" s="52">
        <f>[1]CUADRO4!F29</f>
        <v>21406.608789162106</v>
      </c>
      <c r="K43" s="87">
        <f t="shared" si="36"/>
        <v>1.395679474598235</v>
      </c>
      <c r="L43" s="52">
        <f>[1]CUADRO4!H29</f>
        <v>0</v>
      </c>
      <c r="M43" s="87">
        <f t="shared" si="37"/>
        <v>0</v>
      </c>
      <c r="N43" s="52">
        <f>[1]CUADRO4!J29</f>
        <v>43491.521938657403</v>
      </c>
      <c r="O43" s="87">
        <f t="shared" si="38"/>
        <v>4.5414065423466843</v>
      </c>
      <c r="P43" s="52">
        <f>[1]CUADRO4!L29</f>
        <v>0</v>
      </c>
      <c r="Q43" s="87">
        <f t="shared" si="43"/>
        <v>0</v>
      </c>
      <c r="R43" s="52">
        <f>[1]CUADRO4!N29</f>
        <v>0</v>
      </c>
      <c r="S43" s="87">
        <f t="shared" si="45"/>
        <v>0</v>
      </c>
      <c r="T43" s="52">
        <f>[1]CUADRO4!P29</f>
        <v>1960.6366724841516</v>
      </c>
      <c r="U43" s="87">
        <f t="shared" si="46"/>
        <v>0.58630395401072843</v>
      </c>
    </row>
    <row r="44" spans="1:21" x14ac:dyDescent="0.2">
      <c r="A44" s="45" t="s">
        <v>84</v>
      </c>
      <c r="B44" s="82">
        <f>'C03'!B44</f>
        <v>13584.180841844642</v>
      </c>
      <c r="C44" s="87">
        <f t="shared" si="32"/>
        <v>0.37422408310519639</v>
      </c>
      <c r="D44" s="52">
        <f>[1]CUADRO4!B30</f>
        <v>13584.180841844642</v>
      </c>
      <c r="E44" s="87">
        <f t="shared" si="33"/>
        <v>0.43075787055227976</v>
      </c>
      <c r="F44" s="82">
        <f t="shared" si="0"/>
        <v>2095.83895014258</v>
      </c>
      <c r="G44" s="87">
        <f t="shared" si="34"/>
        <v>0.1127221912745663</v>
      </c>
      <c r="H44" s="52">
        <f>[1]CUADRO4!D30</f>
        <v>1161.8475543849399</v>
      </c>
      <c r="I44" s="87">
        <f t="shared" si="35"/>
        <v>0.56329931763958396</v>
      </c>
      <c r="J44" s="52">
        <f>[1]CUADRO4!F30</f>
        <v>933.99139575764002</v>
      </c>
      <c r="K44" s="87">
        <f t="shared" si="36"/>
        <v>6.0894868185299267E-2</v>
      </c>
      <c r="L44" s="52">
        <f>[1]CUADRO4!H30</f>
        <v>0</v>
      </c>
      <c r="M44" s="87">
        <f t="shared" si="37"/>
        <v>0</v>
      </c>
      <c r="N44" s="52">
        <f>[1]CUADRO4!J30</f>
        <v>11135.274273136891</v>
      </c>
      <c r="O44" s="87">
        <f t="shared" si="38"/>
        <v>1.1627509266328908</v>
      </c>
      <c r="P44" s="52">
        <f>[1]CUADRO4!L30</f>
        <v>0</v>
      </c>
      <c r="Q44" s="87">
        <f t="shared" si="43"/>
        <v>0</v>
      </c>
      <c r="R44" s="52">
        <f>[1]CUADRO4!N30</f>
        <v>0</v>
      </c>
      <c r="S44" s="87">
        <f t="shared" si="45"/>
        <v>0</v>
      </c>
      <c r="T44" s="52">
        <f>[1]CUADRO4!P30</f>
        <v>353.06761856517005</v>
      </c>
      <c r="U44" s="87">
        <f t="shared" si="46"/>
        <v>0.10558046970305468</v>
      </c>
    </row>
    <row r="45" spans="1:21" x14ac:dyDescent="0.2">
      <c r="A45" s="45" t="s">
        <v>85</v>
      </c>
      <c r="B45" s="82">
        <f>'C03'!B45</f>
        <v>15555.335052584775</v>
      </c>
      <c r="C45" s="87">
        <f t="shared" si="32"/>
        <v>0.42852646510094466</v>
      </c>
      <c r="D45" s="52">
        <f>[1]CUADRO4!B31</f>
        <v>15555.335052584775</v>
      </c>
      <c r="E45" s="87">
        <f t="shared" si="33"/>
        <v>0.49326367787582814</v>
      </c>
      <c r="F45" s="82">
        <f t="shared" si="0"/>
        <v>1394.2170652619279</v>
      </c>
      <c r="G45" s="87">
        <f t="shared" si="34"/>
        <v>7.4986297347908321E-2</v>
      </c>
      <c r="H45" s="52">
        <f>[1]CUADRO4!D31</f>
        <v>697.10853263096396</v>
      </c>
      <c r="I45" s="87">
        <f t="shared" si="35"/>
        <v>0.33797959058375038</v>
      </c>
      <c r="J45" s="52">
        <f>[1]CUADRO4!F31</f>
        <v>697.10853263096396</v>
      </c>
      <c r="K45" s="87">
        <f t="shared" si="36"/>
        <v>4.545045318214614E-2</v>
      </c>
      <c r="L45" s="52">
        <f>[1]CUADRO4!H31</f>
        <v>0</v>
      </c>
      <c r="M45" s="87">
        <f t="shared" si="37"/>
        <v>0</v>
      </c>
      <c r="N45" s="52">
        <f>[1]CUADRO4!J31</f>
        <v>14161.117987322848</v>
      </c>
      <c r="O45" s="87">
        <f t="shared" si="38"/>
        <v>1.4787110454602914</v>
      </c>
      <c r="P45" s="52">
        <f>[1]CUADRO4!L31</f>
        <v>0</v>
      </c>
      <c r="Q45" s="87">
        <f t="shared" si="43"/>
        <v>0</v>
      </c>
      <c r="R45" s="52">
        <f>[1]CUADRO4!N31</f>
        <v>0</v>
      </c>
      <c r="S45" s="87">
        <f t="shared" si="45"/>
        <v>0</v>
      </c>
      <c r="T45" s="52">
        <f>[1]CUADRO4!P31</f>
        <v>0</v>
      </c>
      <c r="U45" s="87">
        <f t="shared" si="46"/>
        <v>0</v>
      </c>
    </row>
    <row r="46" spans="1:21" x14ac:dyDescent="0.2">
      <c r="A46" s="174" t="s">
        <v>130</v>
      </c>
      <c r="B46" s="82">
        <f>'C03'!B46</f>
        <v>476405.29735559988</v>
      </c>
      <c r="C46" s="87">
        <f t="shared" ref="C46" si="49">IF(ISNUMBER(B46/B$8*100),B46/B$8*100,0)</f>
        <v>13.124261055195745</v>
      </c>
      <c r="D46" s="52">
        <f>[1]CUADRO4!B32</f>
        <v>0</v>
      </c>
      <c r="E46" s="87">
        <f t="shared" ref="E46" si="50">IF(ISNUMBER(D46/D$8*100),D46/D$8*100,0)</f>
        <v>0</v>
      </c>
      <c r="F46" s="82">
        <f t="shared" ref="F46" si="51">H46+J46+L46</f>
        <v>0</v>
      </c>
      <c r="G46" s="87">
        <f t="shared" ref="G46" si="52">IF(ISNUMBER(F46/F$8*100),F46/F$8*100,0)</f>
        <v>0</v>
      </c>
      <c r="H46" s="52">
        <f>[1]CUADRO4!D32</f>
        <v>0</v>
      </c>
      <c r="I46" s="87">
        <f t="shared" ref="I46" si="53">IF(ISNUMBER(H46/H$8*100),H46/H$8*100,0)</f>
        <v>0</v>
      </c>
      <c r="J46" s="52">
        <f>[1]CUADRO4!F32</f>
        <v>0</v>
      </c>
      <c r="K46" s="87">
        <f t="shared" ref="K46" si="54">IF(ISNUMBER(J46/J$8*100),J46/J$8*100,0)</f>
        <v>0</v>
      </c>
      <c r="L46" s="52">
        <f>[1]CUADRO4!H32</f>
        <v>0</v>
      </c>
      <c r="M46" s="87">
        <f t="shared" ref="M46" si="55">IF(ISNUMBER(L46/L$8*100),L46/L$8*100,0)</f>
        <v>0</v>
      </c>
      <c r="N46" s="52">
        <f>[1]CUADRO4!J32</f>
        <v>0</v>
      </c>
      <c r="O46" s="87">
        <f t="shared" ref="O46" si="56">IF(ISNUMBER(N46/N$8*100),N46/N$8*100,0)</f>
        <v>0</v>
      </c>
      <c r="P46" s="52">
        <f>[1]CUADRO4!L32</f>
        <v>0</v>
      </c>
      <c r="Q46" s="87">
        <f t="shared" si="43"/>
        <v>0</v>
      </c>
      <c r="R46" s="52">
        <f>[1]CUADRO4!N32</f>
        <v>0</v>
      </c>
      <c r="S46" s="87">
        <f t="shared" si="45"/>
        <v>0</v>
      </c>
      <c r="T46" s="52">
        <f>[1]CUADRO4!P32</f>
        <v>0</v>
      </c>
      <c r="U46" s="87">
        <f t="shared" si="46"/>
        <v>0</v>
      </c>
    </row>
    <row r="47" spans="1:21" x14ac:dyDescent="0.2">
      <c r="A47" s="42"/>
      <c r="B47" s="83"/>
      <c r="C47" s="84"/>
      <c r="D47" s="83"/>
      <c r="E47" s="84"/>
      <c r="F47" s="83"/>
      <c r="G47" s="84"/>
      <c r="H47" s="83"/>
      <c r="I47" s="84"/>
      <c r="J47" s="83"/>
      <c r="K47" s="84"/>
      <c r="L47" s="83"/>
      <c r="M47" s="84"/>
      <c r="N47" s="83"/>
      <c r="O47" s="84"/>
      <c r="P47" s="83"/>
      <c r="Q47" s="84"/>
      <c r="R47" s="83"/>
      <c r="S47" s="84"/>
      <c r="T47" s="83"/>
      <c r="U47" s="84"/>
    </row>
    <row r="48" spans="1:21" x14ac:dyDescent="0.2">
      <c r="A48" s="14" t="s">
        <v>14</v>
      </c>
      <c r="B48" s="81"/>
      <c r="C48" s="51"/>
      <c r="D48" s="81"/>
      <c r="E48" s="86"/>
      <c r="F48" s="81"/>
      <c r="G48" s="86"/>
      <c r="H48" s="81"/>
      <c r="I48" s="86"/>
      <c r="J48" s="81"/>
      <c r="K48" s="86"/>
      <c r="L48" s="81"/>
      <c r="M48" s="86"/>
      <c r="N48" s="81"/>
      <c r="O48" s="86"/>
      <c r="P48" s="81"/>
      <c r="Q48" s="86"/>
      <c r="R48" s="81"/>
      <c r="S48" s="86"/>
      <c r="T48" s="81"/>
      <c r="U48" s="86"/>
    </row>
    <row r="49" spans="1:21" x14ac:dyDescent="0.2">
      <c r="A49" s="45" t="s">
        <v>36</v>
      </c>
      <c r="B49" s="52">
        <f>'C03'!B49</f>
        <v>793390.6740641892</v>
      </c>
      <c r="C49" s="87">
        <f>IF(ISNUMBER(B49/B$8*100),B49/B$8*100,0)</f>
        <v>21.856739173502277</v>
      </c>
      <c r="D49" s="52">
        <f>[1]CUADRO4!B33</f>
        <v>671826.93160372472</v>
      </c>
      <c r="E49" s="87">
        <f>IF(ISNUMBER(D49/D$8*100),D49/D$8*100,0)</f>
        <v>21.303804904145746</v>
      </c>
      <c r="F49" s="52">
        <f t="shared" si="0"/>
        <v>395184.34098022408</v>
      </c>
      <c r="G49" s="87">
        <f>IF(ISNUMBER(F49/F$8*100),F49/F$8*100,0)</f>
        <v>21.25451713246181</v>
      </c>
      <c r="H49" s="52">
        <f>[1]CUADRO4!D33</f>
        <v>0</v>
      </c>
      <c r="I49" s="87">
        <f>IF(ISNUMBER(H49/H$8*100),H49/H$8*100,0)</f>
        <v>0</v>
      </c>
      <c r="J49" s="52">
        <f>[1]CUADRO4!F33</f>
        <v>395184.34098022408</v>
      </c>
      <c r="K49" s="87">
        <f>IF(ISNUMBER(J49/J$8*100),J49/J$8*100,0)</f>
        <v>25.765439020307223</v>
      </c>
      <c r="L49" s="52">
        <f>[1]CUADRO4!H33</f>
        <v>0</v>
      </c>
      <c r="M49" s="87">
        <f>IF(ISNUMBER(L49/L$8*100),L49/L$8*100,0)</f>
        <v>0</v>
      </c>
      <c r="N49" s="52">
        <f>[1]CUADRO4!J33</f>
        <v>170855.62074771052</v>
      </c>
      <c r="O49" s="87">
        <f>IF(ISNUMBER(N49/N$8*100),N49/N$8*100,0)</f>
        <v>17.840829643873104</v>
      </c>
      <c r="P49" s="52">
        <f>[1]CUADRO4!L33</f>
        <v>0</v>
      </c>
      <c r="Q49" s="87">
        <f t="shared" ref="Q49" si="57">IF(ISNUMBER(P49/P$8*100),P49/P$8*100,0)</f>
        <v>0</v>
      </c>
      <c r="R49" s="52">
        <f>[1]CUADRO4!N33</f>
        <v>0</v>
      </c>
      <c r="S49" s="87">
        <f t="shared" ref="S49:S52" si="58">IF(ISNUMBER(R49/R$8*100),R49/R$8*100,0)</f>
        <v>0</v>
      </c>
      <c r="T49" s="52">
        <f>[1]CUADRO4!P33</f>
        <v>105786.96987579038</v>
      </c>
      <c r="U49" s="87">
        <f t="shared" ref="U49:U52" si="59">IF(ISNUMBER(T49/T$8*100),T49/T$8*100,0)</f>
        <v>31.63427451471944</v>
      </c>
    </row>
    <row r="50" spans="1:21" x14ac:dyDescent="0.2">
      <c r="A50" s="45" t="s">
        <v>37</v>
      </c>
      <c r="B50" s="52">
        <f>'C03'!B50</f>
        <v>555603.69443216338</v>
      </c>
      <c r="C50" s="87">
        <f>IF(ISNUMBER(B50/B$8*100),B50/B$8*100,0)</f>
        <v>15.306059713093592</v>
      </c>
      <c r="D50" s="52">
        <f>[1]CUADRO4!B34</f>
        <v>493684.99198971706</v>
      </c>
      <c r="E50" s="87">
        <f>IF(ISNUMBER(D50/D$8*100),D50/D$8*100,0)</f>
        <v>15.654878151948406</v>
      </c>
      <c r="F50" s="52">
        <f t="shared" si="0"/>
        <v>305547.34394706902</v>
      </c>
      <c r="G50" s="87">
        <f>IF(ISNUMBER(F50/F$8*100),F50/F$8*100,0)</f>
        <v>16.433498454398951</v>
      </c>
      <c r="H50" s="52">
        <f>[1]CUADRO4!D34</f>
        <v>0</v>
      </c>
      <c r="I50" s="87">
        <f>IF(ISNUMBER(H50/H$8*100),H50/H$8*100,0)</f>
        <v>0</v>
      </c>
      <c r="J50" s="52">
        <f>[1]CUADRO4!F34</f>
        <v>305547.34394706902</v>
      </c>
      <c r="K50" s="87">
        <f>IF(ISNUMBER(J50/J$8*100),J50/J$8*100,0)</f>
        <v>19.921238373863112</v>
      </c>
      <c r="L50" s="52">
        <f>[1]CUADRO4!H34</f>
        <v>0</v>
      </c>
      <c r="M50" s="87">
        <f>IF(ISNUMBER(L50/L$8*100),L50/L$8*100,0)</f>
        <v>0</v>
      </c>
      <c r="N50" s="52">
        <f>[1]CUADRO4!J34</f>
        <v>158675.56137363208</v>
      </c>
      <c r="O50" s="87">
        <f>IF(ISNUMBER(N50/N$8*100),N50/N$8*100,0)</f>
        <v>16.568981732787599</v>
      </c>
      <c r="P50" s="52">
        <f>[1]CUADRO4!L34</f>
        <v>0</v>
      </c>
      <c r="Q50" s="87">
        <f t="shared" ref="Q50" si="60">IF(ISNUMBER(P50/P$8*100),P50/P$8*100,0)</f>
        <v>0</v>
      </c>
      <c r="R50" s="52">
        <f>[1]CUADRO4!N34</f>
        <v>0</v>
      </c>
      <c r="S50" s="87">
        <f t="shared" si="58"/>
        <v>0</v>
      </c>
      <c r="T50" s="52">
        <f>[1]CUADRO4!P34</f>
        <v>29462.086669015545</v>
      </c>
      <c r="U50" s="87">
        <f t="shared" si="59"/>
        <v>8.8102697199703712</v>
      </c>
    </row>
    <row r="51" spans="1:21" x14ac:dyDescent="0.2">
      <c r="A51" s="45" t="s">
        <v>49</v>
      </c>
      <c r="B51" s="82">
        <f>'C03'!B51</f>
        <v>2244549.7156231883</v>
      </c>
      <c r="C51" s="87">
        <f>IF(ISNUMBER(B51/B$8*100),B51/B$8*100,0)</f>
        <v>61.834023640622803</v>
      </c>
      <c r="D51" s="52">
        <f>[1]CUADRO4!B35</f>
        <v>1968775.3828371246</v>
      </c>
      <c r="E51" s="87">
        <f>IF(ISNUMBER(D51/D$8*100),D51/D$8*100,0)</f>
        <v>62.430374078523201</v>
      </c>
      <c r="F51" s="82">
        <f t="shared" si="0"/>
        <v>1142357.930107489</v>
      </c>
      <c r="G51" s="87">
        <f>IF(ISNUMBER(F51/F$8*100),F51/F$8*100,0)</f>
        <v>61.440354991414701</v>
      </c>
      <c r="H51" s="52">
        <f>[1]CUADRO4!D35</f>
        <v>205513.99999108314</v>
      </c>
      <c r="I51" s="87">
        <f>IF(ISNUMBER(H51/H$8*100),H51/H$8*100,0)</f>
        <v>99.639488436710494</v>
      </c>
      <c r="J51" s="52">
        <f>[1]CUADRO4!F35</f>
        <v>817582.5861237403</v>
      </c>
      <c r="K51" s="87">
        <f>IF(ISNUMBER(J51/J$8*100),J51/J$8*100,0)</f>
        <v>53.305184650245209</v>
      </c>
      <c r="L51" s="52">
        <f>[1]CUADRO4!H35</f>
        <v>119261.34399266542</v>
      </c>
      <c r="M51" s="87">
        <f>IF(ISNUMBER(L51/L$8*100),L51/L$8*100,0)</f>
        <v>99.999999999999901</v>
      </c>
      <c r="N51" s="52">
        <f>[1]CUADRO4!J35</f>
        <v>627856.31710895523</v>
      </c>
      <c r="O51" s="87">
        <f>IF(ISNUMBER(N51/N$8*100),N51/N$8*100,0)</f>
        <v>65.561071654240806</v>
      </c>
      <c r="P51" s="52">
        <f>[1]CUADRO4!L35</f>
        <v>2185.4082601933796</v>
      </c>
      <c r="Q51" s="87">
        <f t="shared" ref="Q51" si="61">IF(ISNUMBER(P51/P$8*100),P51/P$8*100,0)</f>
        <v>100</v>
      </c>
      <c r="R51" s="52">
        <f>[1]CUADRO4!N35</f>
        <v>0</v>
      </c>
      <c r="S51" s="87">
        <f t="shared" si="58"/>
        <v>0</v>
      </c>
      <c r="T51" s="52">
        <f>[1]CUADRO4!P35</f>
        <v>196375.72736051033</v>
      </c>
      <c r="U51" s="87">
        <f t="shared" si="59"/>
        <v>58.723713087199073</v>
      </c>
    </row>
    <row r="52" spans="1:21" x14ac:dyDescent="0.2">
      <c r="A52" s="45" t="s">
        <v>45</v>
      </c>
      <c r="B52" s="82">
        <f>'C03'!B52</f>
        <v>36414.931111976897</v>
      </c>
      <c r="C52" s="87">
        <f>IF(ISNUMBER(B52/B$8*100),B52/B$8*100,0)</f>
        <v>1.0031774727807541</v>
      </c>
      <c r="D52" s="52">
        <f>[1]CUADRO4!B36</f>
        <v>19266.411445349659</v>
      </c>
      <c r="E52" s="87">
        <f>IF(ISNUMBER(D52/D$8*100),D52/D$8*100,0)</f>
        <v>0.61094286538193043</v>
      </c>
      <c r="F52" s="82">
        <f t="shared" si="0"/>
        <v>16206.16909132239</v>
      </c>
      <c r="G52" s="87">
        <f>IF(ISNUMBER(F52/F$8*100),F52/F$8*100,0)</f>
        <v>0.87162942172428359</v>
      </c>
      <c r="H52" s="52">
        <f>[1]CUADRO4!D36</f>
        <v>743.58243480636156</v>
      </c>
      <c r="I52" s="87">
        <f>IF(ISNUMBER(H52/H$8*100),H52/H$8*100,0)</f>
        <v>0.36051156328933376</v>
      </c>
      <c r="J52" s="52">
        <f>[1]CUADRO4!F36</f>
        <v>15462.586656516029</v>
      </c>
      <c r="K52" s="87">
        <f>IF(ISNUMBER(J52/J$8*100),J52/J$8*100,0)</f>
        <v>1.0081379555841681</v>
      </c>
      <c r="L52" s="52">
        <f>[1]CUADRO4!H36</f>
        <v>0</v>
      </c>
      <c r="M52" s="87">
        <f>IF(ISNUMBER(L52/L$8*100),L52/L$8*100,0)</f>
        <v>0</v>
      </c>
      <c r="N52" s="52">
        <f>[1]CUADRO4!J36</f>
        <v>278.84341305238559</v>
      </c>
      <c r="O52" s="87">
        <f>IF(ISNUMBER(N52/N$8*100),N52/N$8*100,0)</f>
        <v>2.9116969098310547E-2</v>
      </c>
      <c r="P52" s="52">
        <f>[1]CUADRO4!L36</f>
        <v>0</v>
      </c>
      <c r="Q52" s="87">
        <f t="shared" ref="Q52" si="62">IF(ISNUMBER(P52/P$8*100),P52/P$8*100,0)</f>
        <v>0</v>
      </c>
      <c r="R52" s="52">
        <f>[1]CUADRO4!N36</f>
        <v>0</v>
      </c>
      <c r="S52" s="87">
        <f t="shared" si="58"/>
        <v>0</v>
      </c>
      <c r="T52" s="52">
        <f>[1]CUADRO4!P36</f>
        <v>2781.3989409748779</v>
      </c>
      <c r="U52" s="87">
        <f t="shared" si="59"/>
        <v>0.83174267811111002</v>
      </c>
    </row>
    <row r="53" spans="1:21" x14ac:dyDescent="0.2">
      <c r="A53" s="157"/>
      <c r="B53" s="157"/>
      <c r="C53" s="120"/>
      <c r="D53" s="119"/>
      <c r="E53" s="120"/>
      <c r="F53" s="119"/>
      <c r="G53" s="120"/>
      <c r="H53" s="119"/>
      <c r="I53" s="120"/>
      <c r="J53" s="119"/>
      <c r="K53" s="120"/>
      <c r="L53" s="119"/>
      <c r="M53" s="120"/>
      <c r="N53" s="119"/>
      <c r="O53" s="120"/>
      <c r="P53" s="120"/>
      <c r="Q53" s="120"/>
      <c r="R53" s="119"/>
      <c r="S53" s="120"/>
      <c r="T53" s="119"/>
      <c r="U53" s="120"/>
    </row>
    <row r="54" spans="1:21" x14ac:dyDescent="0.2">
      <c r="A54" s="11" t="str">
        <f>'C01'!$A$32</f>
        <v>Fuente: Instituto Nacional de Estadística (INE).  LXXIV Encuesta Permanente de Hogares de Propósitos Múltiples, Junio 2022.</v>
      </c>
    </row>
    <row r="55" spans="1:21" x14ac:dyDescent="0.2">
      <c r="A55" s="2" t="s">
        <v>74</v>
      </c>
      <c r="B55" s="6"/>
      <c r="C55" s="36"/>
      <c r="D55" s="6"/>
    </row>
    <row r="56" spans="1:21" x14ac:dyDescent="0.2">
      <c r="A56" s="2" t="s">
        <v>75</v>
      </c>
    </row>
    <row r="57" spans="1:21" x14ac:dyDescent="0.2">
      <c r="A57" s="11" t="s">
        <v>146</v>
      </c>
    </row>
    <row r="59" spans="1:21" x14ac:dyDescent="0.2">
      <c r="A59" s="2"/>
    </row>
    <row r="60" spans="1:21" x14ac:dyDescent="0.2">
      <c r="A60" s="189" t="s">
        <v>63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</row>
    <row r="61" spans="1:21" x14ac:dyDescent="0.2">
      <c r="A61" s="189" t="s">
        <v>64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</row>
    <row r="62" spans="1:21" x14ac:dyDescent="0.2">
      <c r="A62" s="189" t="s">
        <v>32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</row>
    <row r="63" spans="1:21" x14ac:dyDescent="0.2">
      <c r="A63" t="s">
        <v>18</v>
      </c>
      <c r="B63" s="6"/>
      <c r="C63" s="36"/>
      <c r="D63" s="6"/>
      <c r="E63" s="36"/>
      <c r="F63" s="6"/>
      <c r="G63" s="36"/>
      <c r="H63" s="6"/>
      <c r="I63" s="36"/>
      <c r="J63" s="6"/>
      <c r="K63" s="36"/>
      <c r="L63" s="6"/>
      <c r="M63" s="36"/>
      <c r="N63" s="6"/>
      <c r="O63" s="36"/>
      <c r="P63" s="36"/>
      <c r="Q63" s="36"/>
      <c r="R63" s="6"/>
      <c r="S63" s="36"/>
    </row>
    <row r="64" spans="1:21" ht="10.15" customHeight="1" x14ac:dyDescent="0.2">
      <c r="A64" s="185" t="s">
        <v>31</v>
      </c>
      <c r="B64" s="216" t="s">
        <v>21</v>
      </c>
      <c r="C64" s="216"/>
      <c r="D64" s="216" t="s">
        <v>20</v>
      </c>
      <c r="E64" s="216"/>
      <c r="F64" s="220" t="s">
        <v>7</v>
      </c>
      <c r="G64" s="220"/>
      <c r="H64" s="220"/>
      <c r="I64" s="220"/>
      <c r="J64" s="220"/>
      <c r="K64" s="220"/>
      <c r="L64" s="220"/>
      <c r="M64" s="222"/>
      <c r="N64" s="213" t="s">
        <v>1</v>
      </c>
      <c r="O64" s="213"/>
      <c r="P64" s="209" t="s">
        <v>129</v>
      </c>
      <c r="Q64" s="209"/>
      <c r="R64" s="209" t="s">
        <v>127</v>
      </c>
      <c r="S64" s="209"/>
      <c r="T64" s="209" t="s">
        <v>135</v>
      </c>
      <c r="U64" s="209"/>
    </row>
    <row r="65" spans="1:21" ht="18" customHeight="1" x14ac:dyDescent="0.2">
      <c r="A65" s="219"/>
      <c r="B65" s="217"/>
      <c r="C65" s="217"/>
      <c r="D65" s="217"/>
      <c r="E65" s="217"/>
      <c r="F65" s="218" t="s">
        <v>9</v>
      </c>
      <c r="G65" s="218"/>
      <c r="H65" s="218" t="s">
        <v>89</v>
      </c>
      <c r="I65" s="218"/>
      <c r="J65" s="218" t="s">
        <v>10</v>
      </c>
      <c r="K65" s="218"/>
      <c r="L65" s="218" t="s">
        <v>90</v>
      </c>
      <c r="M65" s="218"/>
      <c r="N65" s="214"/>
      <c r="O65" s="214"/>
      <c r="P65" s="210"/>
      <c r="Q65" s="210"/>
      <c r="R65" s="210"/>
      <c r="S65" s="210"/>
      <c r="T65" s="210"/>
      <c r="U65" s="210"/>
    </row>
    <row r="66" spans="1:21" x14ac:dyDescent="0.2">
      <c r="A66" s="186"/>
      <c r="B66" s="37" t="s">
        <v>5</v>
      </c>
      <c r="C66" s="38" t="s">
        <v>71</v>
      </c>
      <c r="D66" s="37" t="s">
        <v>5</v>
      </c>
      <c r="E66" s="38" t="s">
        <v>71</v>
      </c>
      <c r="F66" s="37" t="s">
        <v>5</v>
      </c>
      <c r="G66" s="38" t="s">
        <v>71</v>
      </c>
      <c r="H66" s="37" t="s">
        <v>5</v>
      </c>
      <c r="I66" s="38" t="s">
        <v>71</v>
      </c>
      <c r="J66" s="37" t="s">
        <v>5</v>
      </c>
      <c r="K66" s="38" t="s">
        <v>71</v>
      </c>
      <c r="L66" s="37" t="s">
        <v>5</v>
      </c>
      <c r="M66" s="38" t="s">
        <v>71</v>
      </c>
      <c r="N66" s="152" t="s">
        <v>8</v>
      </c>
      <c r="O66" s="153" t="s">
        <v>71</v>
      </c>
      <c r="P66" s="152" t="s">
        <v>8</v>
      </c>
      <c r="Q66" s="153" t="s">
        <v>71</v>
      </c>
      <c r="R66" s="152" t="s">
        <v>8</v>
      </c>
      <c r="S66" s="153" t="s">
        <v>71</v>
      </c>
      <c r="T66" s="152" t="s">
        <v>8</v>
      </c>
      <c r="U66" s="153" t="s">
        <v>71</v>
      </c>
    </row>
    <row r="67" spans="1:21" x14ac:dyDescent="0.2">
      <c r="A67" s="46"/>
      <c r="B67" s="47"/>
      <c r="C67" s="48"/>
      <c r="D67" s="47"/>
      <c r="E67" s="48"/>
      <c r="F67" s="47"/>
      <c r="G67" s="48"/>
      <c r="H67" s="47"/>
      <c r="I67" s="48"/>
      <c r="J67" s="47"/>
      <c r="K67" s="48"/>
      <c r="L67" s="47"/>
      <c r="M67" s="49"/>
      <c r="N67" s="47"/>
      <c r="O67" s="50"/>
      <c r="P67" s="50"/>
      <c r="Q67" s="50"/>
      <c r="R67" s="47"/>
      <c r="S67" s="48"/>
    </row>
    <row r="68" spans="1:21" ht="12.75" customHeight="1" x14ac:dyDescent="0.2">
      <c r="A68" s="20" t="s">
        <v>86</v>
      </c>
      <c r="B68" s="18">
        <f t="shared" ref="B68:U68" si="63">B8</f>
        <v>3629959.0152315386</v>
      </c>
      <c r="C68" s="86">
        <f t="shared" si="63"/>
        <v>100</v>
      </c>
      <c r="D68" s="18">
        <f t="shared" si="63"/>
        <v>3153553.7178759389</v>
      </c>
      <c r="E68" s="86">
        <f t="shared" si="63"/>
        <v>86.875738944804255</v>
      </c>
      <c r="F68" s="18">
        <f t="shared" si="63"/>
        <v>1859295.7841261092</v>
      </c>
      <c r="G68" s="86">
        <f t="shared" si="63"/>
        <v>51.2208478477136</v>
      </c>
      <c r="H68" s="18">
        <f t="shared" si="63"/>
        <v>206257.58242588985</v>
      </c>
      <c r="I68" s="86">
        <f t="shared" si="63"/>
        <v>5.6820912181217462</v>
      </c>
      <c r="J68" s="18">
        <f t="shared" si="63"/>
        <v>1533776.8577075538</v>
      </c>
      <c r="K68" s="86">
        <f t="shared" si="63"/>
        <v>42.253283061095971</v>
      </c>
      <c r="L68" s="18">
        <f t="shared" si="63"/>
        <v>119261.34399266554</v>
      </c>
      <c r="M68" s="86">
        <f t="shared" si="63"/>
        <v>3.2854735684958802</v>
      </c>
      <c r="N68" s="18">
        <f t="shared" si="63"/>
        <v>957666.34264335199</v>
      </c>
      <c r="O68" s="86">
        <f t="shared" si="63"/>
        <v>26.382290781381368</v>
      </c>
      <c r="P68" s="18">
        <f t="shared" si="63"/>
        <v>2185.4082601933796</v>
      </c>
      <c r="Q68" s="86">
        <f t="shared" si="63"/>
        <v>6.0204764048940165E-2</v>
      </c>
      <c r="R68" s="18">
        <f t="shared" si="63"/>
        <v>0</v>
      </c>
      <c r="S68" s="86">
        <f t="shared" si="63"/>
        <v>0</v>
      </c>
      <c r="T68" s="18">
        <f t="shared" si="63"/>
        <v>334406.18284629117</v>
      </c>
      <c r="U68" s="86">
        <f t="shared" si="63"/>
        <v>9.2123955516605438</v>
      </c>
    </row>
    <row r="69" spans="1:21" x14ac:dyDescent="0.2">
      <c r="A69" s="20"/>
      <c r="B69" s="18"/>
      <c r="C69" s="51"/>
      <c r="D69" s="18"/>
      <c r="E69" s="51"/>
      <c r="F69" s="18"/>
      <c r="G69" s="51"/>
      <c r="H69" s="18"/>
      <c r="I69" s="51"/>
      <c r="J69" s="18"/>
      <c r="K69" s="51"/>
      <c r="L69" s="18"/>
      <c r="M69" s="51"/>
      <c r="N69" s="18"/>
      <c r="O69" s="51"/>
      <c r="P69" s="51"/>
      <c r="Q69" s="51"/>
      <c r="R69" s="18"/>
      <c r="S69" s="51"/>
    </row>
    <row r="70" spans="1:21" x14ac:dyDescent="0.2">
      <c r="A70" s="13" t="s">
        <v>19</v>
      </c>
      <c r="B70" s="18"/>
      <c r="C70" s="51"/>
      <c r="D70" s="18"/>
      <c r="E70" s="86"/>
      <c r="F70" s="18"/>
      <c r="G70" s="86"/>
      <c r="H70" s="18"/>
      <c r="I70" s="86"/>
      <c r="J70" s="18"/>
      <c r="K70" s="86"/>
      <c r="L70" s="18"/>
      <c r="M70" s="86"/>
      <c r="N70" s="18"/>
      <c r="O70" s="86"/>
      <c r="P70" s="86"/>
      <c r="Q70" s="86"/>
      <c r="R70" s="18"/>
      <c r="S70" s="86"/>
    </row>
    <row r="71" spans="1:21" ht="12.75" customHeight="1" x14ac:dyDescent="0.2">
      <c r="A71" s="41" t="s">
        <v>94</v>
      </c>
      <c r="B71" s="82">
        <f>'C03'!B71</f>
        <v>781081.34068034007</v>
      </c>
      <c r="C71" s="87">
        <f>IF(ISNUMBER(B71/B$68*100),B71/B$68*100,0)</f>
        <v>21.517635251606787</v>
      </c>
      <c r="D71" s="52">
        <f>[1]CUADRO4!B38</f>
        <v>660316.40276729688</v>
      </c>
      <c r="E71" s="87">
        <f>IF(ISNUMBER(D71/D$68*100),D71/D$68*100,0)</f>
        <v>20.938803072365289</v>
      </c>
      <c r="F71" s="82">
        <f t="shared" ref="F71:F107" si="64">H71+J71+L71</f>
        <v>386379.18183146953</v>
      </c>
      <c r="G71" s="87">
        <f>IF(ISNUMBER(F71/F$68*100),F71/F$68*100,0)</f>
        <v>20.7809421787654</v>
      </c>
      <c r="H71" s="52">
        <f>[1]CUADRO4!D38</f>
        <v>0</v>
      </c>
      <c r="I71" s="87">
        <f>IF(ISNUMBER(H71/H$68*100),H71/H$68*100,0)</f>
        <v>0</v>
      </c>
      <c r="J71" s="52">
        <f>[1]CUADRO4!F38</f>
        <v>386379.18183146953</v>
      </c>
      <c r="K71" s="87">
        <f>IF(ISNUMBER(J71/J$68*100),J71/J$68*100,0)</f>
        <v>25.191355567130397</v>
      </c>
      <c r="L71" s="52">
        <f>[1]CUADRO4!H38</f>
        <v>0</v>
      </c>
      <c r="M71" s="87">
        <f>IF(ISNUMBER(L71/L$68*100),L71/L$68*100,0)</f>
        <v>0</v>
      </c>
      <c r="N71" s="52">
        <f>[1]CUADRO4!J38</f>
        <v>168503.31867860263</v>
      </c>
      <c r="O71" s="87">
        <f>IF(ISNUMBER(N71/N$68*100),N71/N$68*100,0)</f>
        <v>17.595201081568714</v>
      </c>
      <c r="P71" s="52">
        <f>[1]CUADRO4!L38</f>
        <v>0</v>
      </c>
      <c r="Q71" s="87">
        <f t="shared" ref="Q71:Q86" si="65">IF(ISNUMBER(P71/P$68*100),P71/P$68*100,0)</f>
        <v>0</v>
      </c>
      <c r="R71" s="52">
        <f>[1]CUADRO4!N38</f>
        <v>0</v>
      </c>
      <c r="S71" s="87">
        <f t="shared" ref="S71:S93" si="66">IF(ISNUMBER(R71/R$68*100),R71/R$68*100,0)</f>
        <v>0</v>
      </c>
      <c r="T71" s="52">
        <f>[1]CUADRO4!P38</f>
        <v>105433.90225722521</v>
      </c>
      <c r="U71" s="87">
        <f t="shared" ref="U71:U93" si="67">IF(ISNUMBER(T71/T$68*100),T71/T$68*100,0)</f>
        <v>31.528694045016387</v>
      </c>
    </row>
    <row r="72" spans="1:21" x14ac:dyDescent="0.2">
      <c r="A72" s="41" t="s">
        <v>95</v>
      </c>
      <c r="B72" s="82">
        <f>'C03'!B72</f>
        <v>12309.333383848993</v>
      </c>
      <c r="C72" s="87">
        <f t="shared" ref="C72:C93" si="68">IF(ISNUMBER(B72/B$68*100),B72/B$68*100,0)</f>
        <v>0.33910392189548832</v>
      </c>
      <c r="D72" s="52">
        <f>[1]CUADRO4!B39</f>
        <v>11510.528836427769</v>
      </c>
      <c r="E72" s="87">
        <f t="shared" ref="E72:E93" si="69">IF(ISNUMBER(D72/D$68*100),D72/D$68*100,0)</f>
        <v>0.36500183178045348</v>
      </c>
      <c r="F72" s="82">
        <f t="shared" si="64"/>
        <v>8805.1591487546248</v>
      </c>
      <c r="G72" s="87">
        <f t="shared" ref="G72:G93" si="70">IF(ISNUMBER(F72/F$68*100),F72/F$68*100,0)</f>
        <v>0.47357495369641539</v>
      </c>
      <c r="H72" s="52">
        <f>[1]CUADRO4!D39</f>
        <v>0</v>
      </c>
      <c r="I72" s="87">
        <f t="shared" ref="I72:I93" si="71">IF(ISNUMBER(H72/H$68*100),H72/H$68*100,0)</f>
        <v>0</v>
      </c>
      <c r="J72" s="52">
        <f>[1]CUADRO4!F39</f>
        <v>8805.1591487546248</v>
      </c>
      <c r="K72" s="87">
        <f t="shared" ref="K72:K93" si="72">IF(ISNUMBER(J72/J$68*100),J72/J$68*100,0)</f>
        <v>0.57408345317683174</v>
      </c>
      <c r="L72" s="52">
        <f>[1]CUADRO4!H39</f>
        <v>0</v>
      </c>
      <c r="M72" s="87">
        <f t="shared" ref="M72:M93" si="73">IF(ISNUMBER(L72/L$68*100),L72/L$68*100,0)</f>
        <v>0</v>
      </c>
      <c r="N72" s="52">
        <f>[1]CUADRO4!J39</f>
        <v>2352.3020691079728</v>
      </c>
      <c r="O72" s="87">
        <f t="shared" ref="O72:O93" si="74">IF(ISNUMBER(N72/N$68*100),N72/N$68*100,0)</f>
        <v>0.2456285623043977</v>
      </c>
      <c r="P72" s="52">
        <f>[1]CUADRO4!L39</f>
        <v>0</v>
      </c>
      <c r="Q72" s="87">
        <f t="shared" si="65"/>
        <v>0</v>
      </c>
      <c r="R72" s="52">
        <f>[1]CUADRO4!N39</f>
        <v>0</v>
      </c>
      <c r="S72" s="87">
        <f t="shared" si="66"/>
        <v>0</v>
      </c>
      <c r="T72" s="52">
        <f>[1]CUADRO4!P39</f>
        <v>353.06761856517005</v>
      </c>
      <c r="U72" s="87">
        <f t="shared" si="67"/>
        <v>0.10558046970305468</v>
      </c>
    </row>
    <row r="73" spans="1:21" x14ac:dyDescent="0.2">
      <c r="A73" s="41" t="s">
        <v>54</v>
      </c>
      <c r="B73" s="82">
        <f>'C03'!B73</f>
        <v>555603.69443216338</v>
      </c>
      <c r="C73" s="87">
        <f t="shared" si="68"/>
        <v>15.306059713093592</v>
      </c>
      <c r="D73" s="52">
        <f>[1]CUADRO4!B40</f>
        <v>493684.99198971706</v>
      </c>
      <c r="E73" s="87">
        <f t="shared" si="69"/>
        <v>15.654878151948406</v>
      </c>
      <c r="F73" s="82">
        <f t="shared" si="64"/>
        <v>305547.34394706902</v>
      </c>
      <c r="G73" s="87">
        <f t="shared" si="70"/>
        <v>16.433498454398951</v>
      </c>
      <c r="H73" s="52">
        <f>[1]CUADRO4!D40</f>
        <v>0</v>
      </c>
      <c r="I73" s="87">
        <f t="shared" si="71"/>
        <v>0</v>
      </c>
      <c r="J73" s="52">
        <f>[1]CUADRO4!F40</f>
        <v>305547.34394706902</v>
      </c>
      <c r="K73" s="87">
        <f t="shared" si="72"/>
        <v>19.921238373863112</v>
      </c>
      <c r="L73" s="52">
        <f>[1]CUADRO4!H40</f>
        <v>0</v>
      </c>
      <c r="M73" s="87">
        <f t="shared" si="73"/>
        <v>0</v>
      </c>
      <c r="N73" s="52">
        <f>[1]CUADRO4!J40</f>
        <v>158675.56137363208</v>
      </c>
      <c r="O73" s="87">
        <f t="shared" si="74"/>
        <v>16.568981732787599</v>
      </c>
      <c r="P73" s="52">
        <f>[1]CUADRO4!L40</f>
        <v>0</v>
      </c>
      <c r="Q73" s="87">
        <f t="shared" si="65"/>
        <v>0</v>
      </c>
      <c r="R73" s="52">
        <f>[1]CUADRO4!N40</f>
        <v>0</v>
      </c>
      <c r="S73" s="87">
        <f t="shared" si="66"/>
        <v>0</v>
      </c>
      <c r="T73" s="52">
        <f>[1]CUADRO4!P40</f>
        <v>29462.086669015545</v>
      </c>
      <c r="U73" s="87">
        <f t="shared" si="67"/>
        <v>8.8102697199703712</v>
      </c>
    </row>
    <row r="74" spans="1:21" x14ac:dyDescent="0.2">
      <c r="A74" s="41" t="s">
        <v>96</v>
      </c>
      <c r="B74" s="82">
        <f>'C03'!B74</f>
        <v>7223.8865152278941</v>
      </c>
      <c r="C74" s="87">
        <f t="shared" si="68"/>
        <v>0.19900738506732465</v>
      </c>
      <c r="D74" s="52">
        <f>[1]CUADRO4!B41</f>
        <v>6480.3040804215325</v>
      </c>
      <c r="E74" s="87">
        <f t="shared" si="69"/>
        <v>0.20549211017677893</v>
      </c>
      <c r="F74" s="82">
        <f t="shared" si="64"/>
        <v>5316.5547742414201</v>
      </c>
      <c r="G74" s="87">
        <f t="shared" si="70"/>
        <v>0.28594453984309243</v>
      </c>
      <c r="H74" s="52">
        <f>[1]CUADRO4!D41</f>
        <v>1717.6208704201217</v>
      </c>
      <c r="I74" s="87">
        <f t="shared" si="71"/>
        <v>0.83275526175493586</v>
      </c>
      <c r="J74" s="52">
        <f>[1]CUADRO4!F41</f>
        <v>3598.9339038212984</v>
      </c>
      <c r="K74" s="87">
        <f t="shared" si="72"/>
        <v>0.23464520837799141</v>
      </c>
      <c r="L74" s="52">
        <f>[1]CUADRO4!H41</f>
        <v>0</v>
      </c>
      <c r="M74" s="87">
        <f t="shared" si="73"/>
        <v>0</v>
      </c>
      <c r="N74" s="52">
        <f>[1]CUADRO4!J41</f>
        <v>1163.7493061801129</v>
      </c>
      <c r="O74" s="87">
        <f t="shared" si="74"/>
        <v>0.12151928645293415</v>
      </c>
      <c r="P74" s="52">
        <f>[1]CUADRO4!L41</f>
        <v>0</v>
      </c>
      <c r="Q74" s="87">
        <f t="shared" si="65"/>
        <v>0</v>
      </c>
      <c r="R74" s="52">
        <f>[1]CUADRO4!N41</f>
        <v>0</v>
      </c>
      <c r="S74" s="87">
        <f t="shared" si="66"/>
        <v>0</v>
      </c>
      <c r="T74" s="52">
        <f>[1]CUADRO4!P41</f>
        <v>0</v>
      </c>
      <c r="U74" s="87">
        <f t="shared" si="67"/>
        <v>0</v>
      </c>
    </row>
    <row r="75" spans="1:21" x14ac:dyDescent="0.2">
      <c r="A75" s="41" t="s">
        <v>97</v>
      </c>
      <c r="B75" s="82">
        <f>'C03'!B75</f>
        <v>17150.660784006082</v>
      </c>
      <c r="C75" s="87">
        <f t="shared" si="68"/>
        <v>0.47247532856544167</v>
      </c>
      <c r="D75" s="52">
        <f>[1]CUADRO4!B42</f>
        <v>16595.226287434642</v>
      </c>
      <c r="E75" s="87">
        <f t="shared" si="69"/>
        <v>0.52623889656182166</v>
      </c>
      <c r="F75" s="82">
        <f t="shared" si="64"/>
        <v>9756.4149714772466</v>
      </c>
      <c r="G75" s="87">
        <f t="shared" si="70"/>
        <v>0.52473711040348947</v>
      </c>
      <c r="H75" s="52">
        <f>[1]CUADRO4!D42</f>
        <v>2062.9144466371758</v>
      </c>
      <c r="I75" s="87">
        <f t="shared" si="71"/>
        <v>1.0001641745114505</v>
      </c>
      <c r="J75" s="52">
        <f>[1]CUADRO4!F42</f>
        <v>7693.5005248400712</v>
      </c>
      <c r="K75" s="87">
        <f t="shared" si="72"/>
        <v>0.50160494247768839</v>
      </c>
      <c r="L75" s="52">
        <f>[1]CUADRO4!H42</f>
        <v>0</v>
      </c>
      <c r="M75" s="87">
        <f t="shared" si="73"/>
        <v>0</v>
      </c>
      <c r="N75" s="52">
        <f>[1]CUADRO4!J42</f>
        <v>6040.0067685361682</v>
      </c>
      <c r="O75" s="87">
        <f t="shared" si="74"/>
        <v>0.63070053729407816</v>
      </c>
      <c r="P75" s="52">
        <f>[1]CUADRO4!L42</f>
        <v>0</v>
      </c>
      <c r="Q75" s="87">
        <f t="shared" si="65"/>
        <v>0</v>
      </c>
      <c r="R75" s="52">
        <f>[1]CUADRO4!N42</f>
        <v>0</v>
      </c>
      <c r="S75" s="87">
        <f t="shared" si="66"/>
        <v>0</v>
      </c>
      <c r="T75" s="52">
        <f>[1]CUADRO4!P42</f>
        <v>798.80454742122447</v>
      </c>
      <c r="U75" s="87">
        <f t="shared" si="67"/>
        <v>0.23887254135740449</v>
      </c>
    </row>
    <row r="76" spans="1:21" x14ac:dyDescent="0.2">
      <c r="A76" s="41" t="s">
        <v>98</v>
      </c>
      <c r="B76" s="82">
        <f>'C03'!B76</f>
        <v>285922.26676131511</v>
      </c>
      <c r="C76" s="87">
        <f t="shared" si="68"/>
        <v>7.8767354000848808</v>
      </c>
      <c r="D76" s="52">
        <f>[1]CUADRO4!B43</f>
        <v>271042.68217596994</v>
      </c>
      <c r="E76" s="87">
        <f t="shared" si="69"/>
        <v>8.5948332079952472</v>
      </c>
      <c r="F76" s="82">
        <f t="shared" si="64"/>
        <v>174813.4144218975</v>
      </c>
      <c r="G76" s="87">
        <f t="shared" si="70"/>
        <v>9.4021304148797302</v>
      </c>
      <c r="H76" s="52">
        <f>[1]CUADRO4!D43</f>
        <v>0</v>
      </c>
      <c r="I76" s="87">
        <f t="shared" si="71"/>
        <v>0</v>
      </c>
      <c r="J76" s="52">
        <f>[1]CUADRO4!F43</f>
        <v>174813.4144218975</v>
      </c>
      <c r="K76" s="87">
        <f t="shared" si="72"/>
        <v>11.397578046860144</v>
      </c>
      <c r="L76" s="52">
        <f>[1]CUADRO4!H43</f>
        <v>0</v>
      </c>
      <c r="M76" s="87">
        <f t="shared" si="73"/>
        <v>0</v>
      </c>
      <c r="N76" s="52">
        <f>[1]CUADRO4!J43</f>
        <v>42195.576821084469</v>
      </c>
      <c r="O76" s="87">
        <f t="shared" si="74"/>
        <v>4.4060833029399546</v>
      </c>
      <c r="P76" s="52">
        <f>[1]CUADRO4!L43</f>
        <v>0</v>
      </c>
      <c r="Q76" s="87">
        <f t="shared" si="65"/>
        <v>0</v>
      </c>
      <c r="R76" s="52">
        <f>[1]CUADRO4!N43</f>
        <v>0</v>
      </c>
      <c r="S76" s="87">
        <f t="shared" si="66"/>
        <v>0</v>
      </c>
      <c r="T76" s="52">
        <f>[1]CUADRO4!P43</f>
        <v>54033.690932988466</v>
      </c>
      <c r="U76" s="87">
        <f t="shared" si="67"/>
        <v>16.158101645454593</v>
      </c>
    </row>
    <row r="77" spans="1:21" x14ac:dyDescent="0.2">
      <c r="A77" s="41" t="s">
        <v>99</v>
      </c>
      <c r="B77" s="82">
        <f>'C03'!B77</f>
        <v>791911.44656937069</v>
      </c>
      <c r="C77" s="87">
        <f t="shared" si="68"/>
        <v>21.815988644677802</v>
      </c>
      <c r="D77" s="52">
        <f>[1]CUADRO4!B44</f>
        <v>648405.70829444076</v>
      </c>
      <c r="E77" s="87">
        <f t="shared" si="69"/>
        <v>20.561111885266104</v>
      </c>
      <c r="F77" s="82">
        <f t="shared" si="64"/>
        <v>257485.35819955816</v>
      </c>
      <c r="G77" s="87">
        <f t="shared" si="70"/>
        <v>13.848542033917392</v>
      </c>
      <c r="H77" s="52">
        <f>[1]CUADRO4!D44</f>
        <v>0</v>
      </c>
      <c r="I77" s="87">
        <f t="shared" si="71"/>
        <v>0</v>
      </c>
      <c r="J77" s="52">
        <f>[1]CUADRO4!F44</f>
        <v>257485.35819955816</v>
      </c>
      <c r="K77" s="87">
        <f t="shared" si="72"/>
        <v>16.787667443646686</v>
      </c>
      <c r="L77" s="52">
        <f>[1]CUADRO4!H44</f>
        <v>0</v>
      </c>
      <c r="M77" s="87">
        <f t="shared" si="73"/>
        <v>0</v>
      </c>
      <c r="N77" s="52">
        <f>[1]CUADRO4!J44</f>
        <v>358480.6743183494</v>
      </c>
      <c r="O77" s="87">
        <f t="shared" si="74"/>
        <v>37.432731877040865</v>
      </c>
      <c r="P77" s="52">
        <f>[1]CUADRO4!L44</f>
        <v>1209.4563145100301</v>
      </c>
      <c r="Q77" s="87">
        <f t="shared" si="65"/>
        <v>55.342351200000003</v>
      </c>
      <c r="R77" s="52">
        <f>[1]CUADRO4!N44</f>
        <v>0</v>
      </c>
      <c r="S77" s="87">
        <f t="shared" si="66"/>
        <v>0</v>
      </c>
      <c r="T77" s="52">
        <f>[1]CUADRO4!P44</f>
        <v>31230.219462024423</v>
      </c>
      <c r="U77" s="87">
        <f t="shared" si="67"/>
        <v>9.3390077887343672</v>
      </c>
    </row>
    <row r="78" spans="1:21" x14ac:dyDescent="0.2">
      <c r="A78" s="41" t="s">
        <v>100</v>
      </c>
      <c r="B78" s="82">
        <f>'C03'!B78</f>
        <v>137241.81592233706</v>
      </c>
      <c r="C78" s="87">
        <f t="shared" si="68"/>
        <v>3.7808089663398867</v>
      </c>
      <c r="D78" s="52">
        <f>[1]CUADRO4!B45</f>
        <v>121054.21766548365</v>
      </c>
      <c r="E78" s="87">
        <f t="shared" si="69"/>
        <v>3.8386603969764987</v>
      </c>
      <c r="F78" s="82">
        <f t="shared" si="64"/>
        <v>48000.477598690748</v>
      </c>
      <c r="G78" s="87">
        <f t="shared" si="70"/>
        <v>2.5816482782620591</v>
      </c>
      <c r="H78" s="52">
        <f>[1]CUADRO4!D45</f>
        <v>3220.2741329646078</v>
      </c>
      <c r="I78" s="87">
        <f t="shared" si="71"/>
        <v>1.5612876361147501</v>
      </c>
      <c r="J78" s="52">
        <f>[1]CUADRO4!F45</f>
        <v>44780.203465726139</v>
      </c>
      <c r="K78" s="87">
        <f t="shared" si="72"/>
        <v>2.919603542112148</v>
      </c>
      <c r="L78" s="52">
        <f>[1]CUADRO4!H45</f>
        <v>0</v>
      </c>
      <c r="M78" s="87">
        <f t="shared" si="73"/>
        <v>0</v>
      </c>
      <c r="N78" s="52">
        <f>[1]CUADRO4!J45</f>
        <v>32284.149312305897</v>
      </c>
      <c r="O78" s="87">
        <f t="shared" si="74"/>
        <v>3.37112706949637</v>
      </c>
      <c r="P78" s="52">
        <f>[1]CUADRO4!L45</f>
        <v>0</v>
      </c>
      <c r="Q78" s="87">
        <f t="shared" si="65"/>
        <v>0</v>
      </c>
      <c r="R78" s="52">
        <f>[1]CUADRO4!N45</f>
        <v>0</v>
      </c>
      <c r="S78" s="87">
        <f t="shared" si="66"/>
        <v>0</v>
      </c>
      <c r="T78" s="52">
        <f>[1]CUADRO4!P45</f>
        <v>40769.590754487144</v>
      </c>
      <c r="U78" s="87">
        <f t="shared" si="67"/>
        <v>12.191637848163461</v>
      </c>
    </row>
    <row r="79" spans="1:21" x14ac:dyDescent="0.2">
      <c r="A79" s="41" t="s">
        <v>101</v>
      </c>
      <c r="B79" s="82">
        <f>'C03'!B79</f>
        <v>158758.09288387847</v>
      </c>
      <c r="C79" s="87">
        <f t="shared" si="68"/>
        <v>4.3735505612520535</v>
      </c>
      <c r="D79" s="52">
        <f>[1]CUADRO4!B46</f>
        <v>129925.21028301746</v>
      </c>
      <c r="E79" s="87">
        <f t="shared" si="69"/>
        <v>4.1199618559384472</v>
      </c>
      <c r="F79" s="82">
        <f t="shared" si="64"/>
        <v>67505.954702697025</v>
      </c>
      <c r="G79" s="87">
        <f t="shared" si="70"/>
        <v>3.6307270354203283</v>
      </c>
      <c r="H79" s="52">
        <f>[1]CUADRO4!D46</f>
        <v>0</v>
      </c>
      <c r="I79" s="87">
        <f t="shared" si="71"/>
        <v>0</v>
      </c>
      <c r="J79" s="52">
        <f>[1]CUADRO4!F46</f>
        <v>67505.954702697025</v>
      </c>
      <c r="K79" s="87">
        <f t="shared" si="72"/>
        <v>4.4012891682036601</v>
      </c>
      <c r="L79" s="52">
        <f>[1]CUADRO4!H46</f>
        <v>0</v>
      </c>
      <c r="M79" s="87">
        <f t="shared" si="73"/>
        <v>0</v>
      </c>
      <c r="N79" s="52">
        <f>[1]CUADRO4!J46</f>
        <v>57092.268543024074</v>
      </c>
      <c r="O79" s="87">
        <f t="shared" si="74"/>
        <v>5.9616033268369772</v>
      </c>
      <c r="P79" s="52">
        <f>[1]CUADRO4!L46</f>
        <v>0</v>
      </c>
      <c r="Q79" s="87">
        <f t="shared" si="65"/>
        <v>0</v>
      </c>
      <c r="R79" s="52">
        <f>[1]CUADRO4!N46</f>
        <v>0</v>
      </c>
      <c r="S79" s="87">
        <f t="shared" si="66"/>
        <v>0</v>
      </c>
      <c r="T79" s="52">
        <f>[1]CUADRO4!P46</f>
        <v>5326.9870372964751</v>
      </c>
      <c r="U79" s="87">
        <f t="shared" si="67"/>
        <v>1.5929690629389499</v>
      </c>
    </row>
    <row r="80" spans="1:21" x14ac:dyDescent="0.2">
      <c r="A80" s="41" t="s">
        <v>102</v>
      </c>
      <c r="B80" s="82">
        <f>'C03'!B80</f>
        <v>36661.93458671603</v>
      </c>
      <c r="C80" s="87">
        <f t="shared" si="68"/>
        <v>1.0099820530446824</v>
      </c>
      <c r="D80" s="52">
        <f>[1]CUADRO4!B47</f>
        <v>32618.04426463665</v>
      </c>
      <c r="E80" s="87">
        <f t="shared" si="69"/>
        <v>1.0343265782897899</v>
      </c>
      <c r="F80" s="82">
        <f t="shared" si="64"/>
        <v>31089.579693016538</v>
      </c>
      <c r="G80" s="87">
        <f t="shared" si="70"/>
        <v>1.6721158601254509</v>
      </c>
      <c r="H80" s="52">
        <f>[1]CUADRO4!D47</f>
        <v>1914.233052818488</v>
      </c>
      <c r="I80" s="87">
        <f t="shared" si="71"/>
        <v>0.92807887608509554</v>
      </c>
      <c r="J80" s="52">
        <f>[1]CUADRO4!F47</f>
        <v>29175.346640198051</v>
      </c>
      <c r="K80" s="87">
        <f t="shared" si="72"/>
        <v>1.9021897803181573</v>
      </c>
      <c r="L80" s="52">
        <f>[1]CUADRO4!H47</f>
        <v>0</v>
      </c>
      <c r="M80" s="87">
        <f t="shared" si="73"/>
        <v>0</v>
      </c>
      <c r="N80" s="52">
        <f>[1]CUADRO4!J47</f>
        <v>1296.0950607431157</v>
      </c>
      <c r="O80" s="87">
        <f t="shared" si="74"/>
        <v>0.13533889654779266</v>
      </c>
      <c r="P80" s="52">
        <f>[1]CUADRO4!L47</f>
        <v>0</v>
      </c>
      <c r="Q80" s="87">
        <f t="shared" si="65"/>
        <v>0</v>
      </c>
      <c r="R80" s="52">
        <f>[1]CUADRO4!N47</f>
        <v>0</v>
      </c>
      <c r="S80" s="87">
        <f t="shared" si="66"/>
        <v>0</v>
      </c>
      <c r="T80" s="52">
        <f>[1]CUADRO4!P47</f>
        <v>232.36951087698802</v>
      </c>
      <c r="U80" s="87">
        <f t="shared" si="67"/>
        <v>6.9487205319943499E-2</v>
      </c>
    </row>
    <row r="81" spans="1:21" x14ac:dyDescent="0.2">
      <c r="A81" s="41" t="s">
        <v>103</v>
      </c>
      <c r="B81" s="82">
        <f>'C03'!B81</f>
        <v>51213.610862725429</v>
      </c>
      <c r="C81" s="87">
        <f t="shared" si="68"/>
        <v>1.4108592038595991</v>
      </c>
      <c r="D81" s="52">
        <f>[1]CUADRO4!B48</f>
        <v>47515.768368626363</v>
      </c>
      <c r="E81" s="87">
        <f t="shared" si="69"/>
        <v>1.5067372437413364</v>
      </c>
      <c r="F81" s="82">
        <f t="shared" si="64"/>
        <v>45453.900998200283</v>
      </c>
      <c r="G81" s="87">
        <f t="shared" si="70"/>
        <v>2.4446837015533891</v>
      </c>
      <c r="H81" s="52">
        <f>[1]CUADRO4!D48</f>
        <v>1957.2698511239712</v>
      </c>
      <c r="I81" s="87">
        <f t="shared" si="71"/>
        <v>0.94894443544989937</v>
      </c>
      <c r="J81" s="52">
        <f>[1]CUADRO4!F48</f>
        <v>43496.63114707631</v>
      </c>
      <c r="K81" s="87">
        <f t="shared" si="72"/>
        <v>2.8359165108337967</v>
      </c>
      <c r="L81" s="52">
        <f>[1]CUADRO4!H48</f>
        <v>0</v>
      </c>
      <c r="M81" s="87">
        <f t="shared" si="73"/>
        <v>0</v>
      </c>
      <c r="N81" s="52">
        <f>[1]CUADRO4!J48</f>
        <v>1422.8237324890965</v>
      </c>
      <c r="O81" s="87">
        <f t="shared" si="74"/>
        <v>0.1485719680365728</v>
      </c>
      <c r="P81" s="52">
        <f>[1]CUADRO4!L48</f>
        <v>0</v>
      </c>
      <c r="Q81" s="87">
        <f t="shared" si="65"/>
        <v>0</v>
      </c>
      <c r="R81" s="52">
        <f>[1]CUADRO4!N48</f>
        <v>0</v>
      </c>
      <c r="S81" s="87">
        <f t="shared" si="66"/>
        <v>0</v>
      </c>
      <c r="T81" s="52">
        <f>[1]CUADRO4!P48</f>
        <v>639.04363793697962</v>
      </c>
      <c r="U81" s="87">
        <f t="shared" si="67"/>
        <v>0.1910980330859236</v>
      </c>
    </row>
    <row r="82" spans="1:21" x14ac:dyDescent="0.2">
      <c r="A82" s="41" t="s">
        <v>104</v>
      </c>
      <c r="B82" s="82">
        <f>'C03'!B82</f>
        <v>6817.1594498132008</v>
      </c>
      <c r="C82" s="87">
        <f t="shared" si="68"/>
        <v>0.18780265620652925</v>
      </c>
      <c r="D82" s="52">
        <f>[1]CUADRO4!B49</f>
        <v>5425.1947140846032</v>
      </c>
      <c r="E82" s="87">
        <f t="shared" si="69"/>
        <v>0.17203432062475593</v>
      </c>
      <c r="F82" s="82">
        <f t="shared" si="64"/>
        <v>4786.1510761476238</v>
      </c>
      <c r="G82" s="87">
        <f t="shared" si="70"/>
        <v>0.25741741131291657</v>
      </c>
      <c r="H82" s="52">
        <f>[1]CUADRO4!D49</f>
        <v>0</v>
      </c>
      <c r="I82" s="87">
        <f t="shared" si="71"/>
        <v>0</v>
      </c>
      <c r="J82" s="52">
        <f>[1]CUADRO4!F49</f>
        <v>4786.1510761476238</v>
      </c>
      <c r="K82" s="87">
        <f t="shared" si="72"/>
        <v>0.31205002553638755</v>
      </c>
      <c r="L82" s="52">
        <f>[1]CUADRO4!H49</f>
        <v>0</v>
      </c>
      <c r="M82" s="87">
        <f t="shared" si="73"/>
        <v>0</v>
      </c>
      <c r="N82" s="52">
        <f>[1]CUADRO4!J49</f>
        <v>639.04363793697962</v>
      </c>
      <c r="O82" s="87">
        <f t="shared" si="74"/>
        <v>6.6729257308248982E-2</v>
      </c>
      <c r="P82" s="52">
        <f>[1]CUADRO4!L49</f>
        <v>0</v>
      </c>
      <c r="Q82" s="87">
        <f t="shared" si="65"/>
        <v>0</v>
      </c>
      <c r="R82" s="52">
        <f>[1]CUADRO4!N49</f>
        <v>0</v>
      </c>
      <c r="S82" s="87">
        <f t="shared" si="66"/>
        <v>0</v>
      </c>
      <c r="T82" s="52">
        <f>[1]CUADRO4!P49</f>
        <v>0</v>
      </c>
      <c r="U82" s="87">
        <f t="shared" si="67"/>
        <v>0</v>
      </c>
    </row>
    <row r="83" spans="1:21" x14ac:dyDescent="0.2">
      <c r="A83" s="41" t="s">
        <v>105</v>
      </c>
      <c r="B83" s="82">
        <f>'C03'!B83</f>
        <v>42306.478823958903</v>
      </c>
      <c r="C83" s="87">
        <f t="shared" si="68"/>
        <v>1.1654808951406403</v>
      </c>
      <c r="D83" s="52">
        <f>[1]CUADRO4!B50</f>
        <v>35911.474464877312</v>
      </c>
      <c r="E83" s="87">
        <f t="shared" si="69"/>
        <v>1.1387620975445223</v>
      </c>
      <c r="F83" s="82">
        <f t="shared" si="64"/>
        <v>13579.592826954595</v>
      </c>
      <c r="G83" s="87">
        <f t="shared" si="70"/>
        <v>0.73036215877492361</v>
      </c>
      <c r="H83" s="52">
        <f>[1]CUADRO4!D50</f>
        <v>0</v>
      </c>
      <c r="I83" s="87">
        <f t="shared" si="71"/>
        <v>0</v>
      </c>
      <c r="J83" s="52">
        <f>[1]CUADRO4!F50</f>
        <v>13579.592826954595</v>
      </c>
      <c r="K83" s="87">
        <f t="shared" si="72"/>
        <v>0.88536952156464366</v>
      </c>
      <c r="L83" s="52">
        <f>[1]CUADRO4!H50</f>
        <v>0</v>
      </c>
      <c r="M83" s="87">
        <f t="shared" si="73"/>
        <v>0</v>
      </c>
      <c r="N83" s="52">
        <f>[1]CUADRO4!J50</f>
        <v>19314.671291955536</v>
      </c>
      <c r="O83" s="87">
        <f t="shared" si="74"/>
        <v>2.0168476672828608</v>
      </c>
      <c r="P83" s="52">
        <f>[1]CUADRO4!L50</f>
        <v>0</v>
      </c>
      <c r="Q83" s="87">
        <f t="shared" si="65"/>
        <v>0</v>
      </c>
      <c r="R83" s="52">
        <f>[1]CUADRO4!N50</f>
        <v>0</v>
      </c>
      <c r="S83" s="87">
        <f t="shared" si="66"/>
        <v>0</v>
      </c>
      <c r="T83" s="52">
        <f>[1]CUADRO4!P50</f>
        <v>3017.210345967148</v>
      </c>
      <c r="U83" s="87">
        <f t="shared" si="67"/>
        <v>0.90225913895676979</v>
      </c>
    </row>
    <row r="84" spans="1:21" x14ac:dyDescent="0.2">
      <c r="A84" s="41" t="s">
        <v>106</v>
      </c>
      <c r="B84" s="82">
        <f>'C03'!B84</f>
        <v>84095.071043392629</v>
      </c>
      <c r="C84" s="87">
        <f t="shared" si="68"/>
        <v>2.3166947805891023</v>
      </c>
      <c r="D84" s="52">
        <f>[1]CUADRO4!B51</f>
        <v>78030.934260189315</v>
      </c>
      <c r="E84" s="87">
        <f t="shared" si="69"/>
        <v>2.4743810076191339</v>
      </c>
      <c r="F84" s="82">
        <f t="shared" si="64"/>
        <v>64094.308379544374</v>
      </c>
      <c r="G84" s="87">
        <f t="shared" si="70"/>
        <v>3.4472357183163007</v>
      </c>
      <c r="H84" s="52">
        <f>[1]CUADRO4!D51</f>
        <v>2412.8158929814963</v>
      </c>
      <c r="I84" s="87">
        <f t="shared" si="71"/>
        <v>1.169807123987038</v>
      </c>
      <c r="J84" s="52">
        <f>[1]CUADRO4!F51</f>
        <v>61681.492486562878</v>
      </c>
      <c r="K84" s="87">
        <f t="shared" si="72"/>
        <v>4.0215427802682191</v>
      </c>
      <c r="L84" s="52">
        <f>[1]CUADRO4!H51</f>
        <v>0</v>
      </c>
      <c r="M84" s="87">
        <f t="shared" si="73"/>
        <v>0</v>
      </c>
      <c r="N84" s="52">
        <f>[1]CUADRO4!J51</f>
        <v>8847.1304627477311</v>
      </c>
      <c r="O84" s="87">
        <f t="shared" si="74"/>
        <v>0.92382180189478824</v>
      </c>
      <c r="P84" s="52">
        <f>[1]CUADRO4!L51</f>
        <v>0</v>
      </c>
      <c r="Q84" s="87">
        <f t="shared" si="65"/>
        <v>0</v>
      </c>
      <c r="R84" s="52">
        <f>[1]CUADRO4!N51</f>
        <v>0</v>
      </c>
      <c r="S84" s="87">
        <f t="shared" si="66"/>
        <v>0</v>
      </c>
      <c r="T84" s="52">
        <f>[1]CUADRO4!P51</f>
        <v>5089.495417897233</v>
      </c>
      <c r="U84" s="87">
        <f t="shared" si="67"/>
        <v>1.521950154921808</v>
      </c>
    </row>
    <row r="85" spans="1:21" x14ac:dyDescent="0.2">
      <c r="A85" s="41" t="s">
        <v>107</v>
      </c>
      <c r="B85" s="82">
        <f>'C03'!B85</f>
        <v>73943.59148773647</v>
      </c>
      <c r="C85" s="87">
        <f t="shared" si="68"/>
        <v>2.0370365389103422</v>
      </c>
      <c r="D85" s="52">
        <f>[1]CUADRO4!B52</f>
        <v>67607.991218414376</v>
      </c>
      <c r="E85" s="87">
        <f t="shared" si="69"/>
        <v>2.1438668012908124</v>
      </c>
      <c r="F85" s="82">
        <f t="shared" si="64"/>
        <v>67027.067441221909</v>
      </c>
      <c r="G85" s="87">
        <f t="shared" si="70"/>
        <v>3.604970656819158</v>
      </c>
      <c r="H85" s="52">
        <f>[1]CUADRO4!D52</f>
        <v>67027.067441221909</v>
      </c>
      <c r="I85" s="87">
        <f t="shared" si="71"/>
        <v>32.496777404682966</v>
      </c>
      <c r="J85" s="52">
        <f>[1]CUADRO4!F52</f>
        <v>0</v>
      </c>
      <c r="K85" s="87">
        <f t="shared" si="72"/>
        <v>0</v>
      </c>
      <c r="L85" s="52">
        <f>[1]CUADRO4!H52</f>
        <v>0</v>
      </c>
      <c r="M85" s="87">
        <f t="shared" si="73"/>
        <v>0</v>
      </c>
      <c r="N85" s="52">
        <f>[1]CUADRO4!J52</f>
        <v>0</v>
      </c>
      <c r="O85" s="87">
        <f t="shared" si="74"/>
        <v>0</v>
      </c>
      <c r="P85" s="52">
        <f>[1]CUADRO4!L52</f>
        <v>0</v>
      </c>
      <c r="Q85" s="87">
        <f t="shared" si="65"/>
        <v>0</v>
      </c>
      <c r="R85" s="52">
        <f>[1]CUADRO4!N52</f>
        <v>0</v>
      </c>
      <c r="S85" s="87">
        <f t="shared" si="66"/>
        <v>0</v>
      </c>
      <c r="T85" s="52">
        <f>[1]CUADRO4!P52</f>
        <v>580.92377719246997</v>
      </c>
      <c r="U85" s="87">
        <f t="shared" si="67"/>
        <v>0.17371801329985873</v>
      </c>
    </row>
    <row r="86" spans="1:21" x14ac:dyDescent="0.2">
      <c r="A86" s="41" t="s">
        <v>108</v>
      </c>
      <c r="B86" s="82">
        <f>'C03'!B86</f>
        <v>128284.60354364717</v>
      </c>
      <c r="C86" s="87">
        <f t="shared" si="68"/>
        <v>3.5340510183546656</v>
      </c>
      <c r="D86" s="52">
        <f>[1]CUADRO4!B53</f>
        <v>118206.91416615481</v>
      </c>
      <c r="E86" s="87">
        <f t="shared" si="69"/>
        <v>3.7483716702239183</v>
      </c>
      <c r="F86" s="82">
        <f t="shared" si="64"/>
        <v>114579.96862294455</v>
      </c>
      <c r="G86" s="87">
        <f t="shared" si="70"/>
        <v>6.1625465728035556</v>
      </c>
      <c r="H86" s="52">
        <f>[1]CUADRO4!D53</f>
        <v>94672.218484080004</v>
      </c>
      <c r="I86" s="87">
        <f t="shared" si="71"/>
        <v>45.899994255045904</v>
      </c>
      <c r="J86" s="52">
        <f>[1]CUADRO4!F53</f>
        <v>19907.750138864551</v>
      </c>
      <c r="K86" s="87">
        <f t="shared" si="72"/>
        <v>1.297956090471954</v>
      </c>
      <c r="L86" s="52">
        <f>[1]CUADRO4!H53</f>
        <v>0</v>
      </c>
      <c r="M86" s="87">
        <f t="shared" si="73"/>
        <v>0</v>
      </c>
      <c r="N86" s="52">
        <f>[1]CUADRO4!J53</f>
        <v>2136.1993101717208</v>
      </c>
      <c r="O86" s="87">
        <f t="shared" si="74"/>
        <v>0.22306300378849905</v>
      </c>
      <c r="P86" s="52">
        <f>[1]CUADRO4!L53</f>
        <v>0</v>
      </c>
      <c r="Q86" s="87">
        <f t="shared" si="65"/>
        <v>0</v>
      </c>
      <c r="R86" s="52">
        <f>[1]CUADRO4!N53</f>
        <v>0</v>
      </c>
      <c r="S86" s="87">
        <f t="shared" si="66"/>
        <v>0</v>
      </c>
      <c r="T86" s="52">
        <f>[1]CUADRO4!P53</f>
        <v>1490.7462330384878</v>
      </c>
      <c r="U86" s="87">
        <f t="shared" si="67"/>
        <v>0.44578907613191621</v>
      </c>
    </row>
    <row r="87" spans="1:21" x14ac:dyDescent="0.2">
      <c r="A87" s="41" t="s">
        <v>109</v>
      </c>
      <c r="B87" s="82">
        <f>'C03'!B87</f>
        <v>86979.905692824104</v>
      </c>
      <c r="C87" s="87">
        <f t="shared" si="68"/>
        <v>2.3961677067936829</v>
      </c>
      <c r="D87" s="52">
        <f>[1]CUADRO4!B54</f>
        <v>78121.744787482588</v>
      </c>
      <c r="E87" s="87">
        <f t="shared" si="69"/>
        <v>2.4772606328108191</v>
      </c>
      <c r="F87" s="82">
        <f t="shared" si="64"/>
        <v>63391.45671962967</v>
      </c>
      <c r="G87" s="87">
        <f t="shared" si="70"/>
        <v>3.4094336824102678</v>
      </c>
      <c r="H87" s="52">
        <f>[1]CUADRO4!D54</f>
        <v>30529.58581883576</v>
      </c>
      <c r="I87" s="87">
        <f t="shared" si="71"/>
        <v>14.801679269078658</v>
      </c>
      <c r="J87" s="52">
        <f>[1]CUADRO4!F54</f>
        <v>32861.870900793911</v>
      </c>
      <c r="K87" s="87">
        <f t="shared" si="72"/>
        <v>2.1425457514015838</v>
      </c>
      <c r="L87" s="52">
        <f>[1]CUADRO4!H54</f>
        <v>0</v>
      </c>
      <c r="M87" s="87">
        <f t="shared" si="73"/>
        <v>0</v>
      </c>
      <c r="N87" s="52">
        <f>[1]CUADRO4!J54</f>
        <v>11457.018652516039</v>
      </c>
      <c r="O87" s="87">
        <f t="shared" si="74"/>
        <v>1.1963476361602476</v>
      </c>
      <c r="P87" s="52">
        <f>[1]CUADRO4!L54</f>
        <v>278.84341305238559</v>
      </c>
      <c r="Q87" s="87">
        <f t="shared" ref="Q87:Q93" si="75">IF(ISNUMBER(P87/P$68*100),P87/P$68*100,0)</f>
        <v>12.759328228571427</v>
      </c>
      <c r="R87" s="52">
        <f>[1]CUADRO4!N54</f>
        <v>0</v>
      </c>
      <c r="S87" s="87">
        <f t="shared" si="66"/>
        <v>0</v>
      </c>
      <c r="T87" s="52">
        <f>[1]CUADRO4!P54</f>
        <v>2994.4260022844755</v>
      </c>
      <c r="U87" s="87">
        <f t="shared" si="67"/>
        <v>0.89544576502667561</v>
      </c>
    </row>
    <row r="88" spans="1:21" x14ac:dyDescent="0.2">
      <c r="A88" s="41" t="s">
        <v>110</v>
      </c>
      <c r="B88" s="82">
        <f>'C03'!B88</f>
        <v>18619.086558311639</v>
      </c>
      <c r="C88" s="87">
        <f t="shared" si="68"/>
        <v>0.51292828597195639</v>
      </c>
      <c r="D88" s="52">
        <f>[1]CUADRO4!B55</f>
        <v>16638.445453420121</v>
      </c>
      <c r="E88" s="87">
        <f t="shared" si="69"/>
        <v>0.5276093874382094</v>
      </c>
      <c r="F88" s="82">
        <f t="shared" si="64"/>
        <v>7524.7223656401839</v>
      </c>
      <c r="G88" s="87">
        <f t="shared" si="70"/>
        <v>0.40470819274066661</v>
      </c>
      <c r="H88" s="52">
        <f>[1]CUADRO4!D55</f>
        <v>0</v>
      </c>
      <c r="I88" s="87">
        <f t="shared" si="71"/>
        <v>0</v>
      </c>
      <c r="J88" s="52">
        <f>[1]CUADRO4!F55</f>
        <v>7524.7223656401839</v>
      </c>
      <c r="K88" s="87">
        <f t="shared" si="72"/>
        <v>0.49060085421336619</v>
      </c>
      <c r="L88" s="52">
        <f>[1]CUADRO4!H55</f>
        <v>0</v>
      </c>
      <c r="M88" s="87">
        <f t="shared" si="73"/>
        <v>0</v>
      </c>
      <c r="N88" s="52">
        <f>[1]CUADRO4!J55</f>
        <v>5860.3557299708882</v>
      </c>
      <c r="O88" s="87">
        <f t="shared" si="74"/>
        <v>0.61194128570866613</v>
      </c>
      <c r="P88" s="52">
        <f>[1]CUADRO4!L55</f>
        <v>0</v>
      </c>
      <c r="Q88" s="87">
        <f t="shared" si="75"/>
        <v>0</v>
      </c>
      <c r="R88" s="52">
        <f>[1]CUADRO4!N55</f>
        <v>0</v>
      </c>
      <c r="S88" s="87">
        <f t="shared" si="66"/>
        <v>0</v>
      </c>
      <c r="T88" s="52">
        <f>[1]CUADRO4!P55</f>
        <v>3253.367357809042</v>
      </c>
      <c r="U88" s="87">
        <f t="shared" si="67"/>
        <v>0.97287894922219276</v>
      </c>
    </row>
    <row r="89" spans="1:21" x14ac:dyDescent="0.2">
      <c r="A89" s="41" t="s">
        <v>111</v>
      </c>
      <c r="B89" s="82">
        <f>'C03'!B89</f>
        <v>149093.5705296919</v>
      </c>
      <c r="C89" s="87">
        <f t="shared" si="68"/>
        <v>4.1073072699742834</v>
      </c>
      <c r="D89" s="52">
        <f>[1]CUADRO4!B56</f>
        <v>131415.93449176813</v>
      </c>
      <c r="E89" s="87">
        <f t="shared" si="69"/>
        <v>4.1672331042542918</v>
      </c>
      <c r="F89" s="82">
        <f t="shared" si="64"/>
        <v>27713.785057254183</v>
      </c>
      <c r="G89" s="87">
        <f t="shared" si="70"/>
        <v>1.4905527831484859</v>
      </c>
      <c r="H89" s="52">
        <f>[1]CUADRO4!D56</f>
        <v>0</v>
      </c>
      <c r="I89" s="87">
        <f t="shared" si="71"/>
        <v>0</v>
      </c>
      <c r="J89" s="52">
        <f>[1]CUADRO4!F56</f>
        <v>20675.301335499476</v>
      </c>
      <c r="K89" s="87">
        <f t="shared" si="72"/>
        <v>1.3479993019585415</v>
      </c>
      <c r="L89" s="52">
        <f>[1]CUADRO4!H56</f>
        <v>7038.4837217547056</v>
      </c>
      <c r="M89" s="87">
        <f t="shared" si="73"/>
        <v>5.901731010332707</v>
      </c>
      <c r="N89" s="52">
        <f>[1]CUADRO4!J56</f>
        <v>72660.746276060832</v>
      </c>
      <c r="O89" s="87">
        <f t="shared" si="74"/>
        <v>7.5872715830758484</v>
      </c>
      <c r="P89" s="52">
        <f>[1]CUADRO4!L56</f>
        <v>697.10853263096396</v>
      </c>
      <c r="Q89" s="87">
        <f t="shared" si="75"/>
        <v>31.898320571428567</v>
      </c>
      <c r="R89" s="52">
        <f>[1]CUADRO4!N56</f>
        <v>0</v>
      </c>
      <c r="S89" s="87">
        <f t="shared" si="66"/>
        <v>0</v>
      </c>
      <c r="T89" s="52">
        <f>[1]CUADRO4!P56</f>
        <v>30344.294625822287</v>
      </c>
      <c r="U89" s="87">
        <f t="shared" si="67"/>
        <v>9.0740830111295985</v>
      </c>
    </row>
    <row r="90" spans="1:21" x14ac:dyDescent="0.2">
      <c r="A90" s="41" t="s">
        <v>112</v>
      </c>
      <c r="B90" s="82">
        <f>'C03'!B90</f>
        <v>160101.18509090345</v>
      </c>
      <c r="C90" s="87">
        <f t="shared" si="68"/>
        <v>4.410550764322922</v>
      </c>
      <c r="D90" s="52">
        <f>[1]CUADRO4!B57</f>
        <v>156952.96976088177</v>
      </c>
      <c r="E90" s="87">
        <f t="shared" si="69"/>
        <v>4.9770190649105759</v>
      </c>
      <c r="F90" s="82">
        <f t="shared" si="64"/>
        <v>133412.6041585299</v>
      </c>
      <c r="G90" s="87">
        <f t="shared" si="70"/>
        <v>7.1754373509342075</v>
      </c>
      <c r="H90" s="52">
        <f>[1]CUADRO4!D57</f>
        <v>0</v>
      </c>
      <c r="I90" s="87">
        <f t="shared" si="71"/>
        <v>0</v>
      </c>
      <c r="J90" s="52">
        <f>[1]CUADRO4!F57</f>
        <v>21189.743887619152</v>
      </c>
      <c r="K90" s="87">
        <f t="shared" si="72"/>
        <v>1.3815402013100013</v>
      </c>
      <c r="L90" s="52">
        <f>[1]CUADRO4!H57</f>
        <v>112222.86027091075</v>
      </c>
      <c r="M90" s="87">
        <f t="shared" si="73"/>
        <v>94.098268989667218</v>
      </c>
      <c r="N90" s="52">
        <f>[1]CUADRO4!J57</f>
        <v>6965.8078848839368</v>
      </c>
      <c r="O90" s="87">
        <f t="shared" si="74"/>
        <v>0.72737315437617911</v>
      </c>
      <c r="P90" s="52">
        <f>[1]CUADRO4!L57</f>
        <v>0</v>
      </c>
      <c r="Q90" s="87">
        <f t="shared" si="75"/>
        <v>0</v>
      </c>
      <c r="R90" s="52">
        <f>[1]CUADRO4!N57</f>
        <v>0</v>
      </c>
      <c r="S90" s="87">
        <f t="shared" si="66"/>
        <v>0</v>
      </c>
      <c r="T90" s="52">
        <f>[1]CUADRO4!P57</f>
        <v>16574.557717468007</v>
      </c>
      <c r="U90" s="87">
        <f t="shared" si="67"/>
        <v>4.9564148534557617</v>
      </c>
    </row>
    <row r="91" spans="1:21" x14ac:dyDescent="0.2">
      <c r="A91" s="41" t="s">
        <v>113</v>
      </c>
      <c r="B91" s="82">
        <f>'C03'!B91</f>
        <v>8225.3485173586669</v>
      </c>
      <c r="C91" s="87">
        <f t="shared" si="68"/>
        <v>0.22659618146774063</v>
      </c>
      <c r="D91" s="52">
        <f>[1]CUADRO4!B58</f>
        <v>6826.6180998470527</v>
      </c>
      <c r="E91" s="87">
        <f t="shared" si="69"/>
        <v>0.21647381686096942</v>
      </c>
      <c r="F91" s="82">
        <f t="shared" si="64"/>
        <v>6826.6180998470527</v>
      </c>
      <c r="G91" s="87">
        <f t="shared" si="70"/>
        <v>0.36716148974949908</v>
      </c>
      <c r="H91" s="52">
        <f>[1]CUADRO4!D58</f>
        <v>0</v>
      </c>
      <c r="I91" s="87">
        <f t="shared" si="71"/>
        <v>0</v>
      </c>
      <c r="J91" s="52">
        <f>[1]CUADRO4!F58</f>
        <v>6826.6180998470527</v>
      </c>
      <c r="K91" s="87">
        <f t="shared" si="72"/>
        <v>0.44508548069048309</v>
      </c>
      <c r="L91" s="52">
        <f>[1]CUADRO4!H58</f>
        <v>0</v>
      </c>
      <c r="M91" s="87">
        <f t="shared" si="73"/>
        <v>0</v>
      </c>
      <c r="N91" s="52">
        <f>[1]CUADRO4!J58</f>
        <v>0</v>
      </c>
      <c r="O91" s="87">
        <f t="shared" si="74"/>
        <v>0</v>
      </c>
      <c r="P91" s="52">
        <f>[1]CUADRO4!L58</f>
        <v>0</v>
      </c>
      <c r="Q91" s="87">
        <f t="shared" si="75"/>
        <v>0</v>
      </c>
      <c r="R91" s="52">
        <f>[1]CUADRO4!N58</f>
        <v>0</v>
      </c>
      <c r="S91" s="87">
        <f t="shared" si="66"/>
        <v>0</v>
      </c>
      <c r="T91" s="52">
        <f>[1]CUADRO4!P58</f>
        <v>0</v>
      </c>
      <c r="U91" s="87">
        <f t="shared" si="67"/>
        <v>0</v>
      </c>
    </row>
    <row r="92" spans="1:21" x14ac:dyDescent="0.2">
      <c r="A92" s="85" t="s">
        <v>126</v>
      </c>
      <c r="B92" s="82">
        <f>'C03'!B92</f>
        <v>0</v>
      </c>
      <c r="C92" s="87">
        <f t="shared" si="68"/>
        <v>0</v>
      </c>
      <c r="D92" s="52">
        <f>[1]CUADRO4!B59</f>
        <v>0</v>
      </c>
      <c r="E92" s="87">
        <f t="shared" si="69"/>
        <v>0</v>
      </c>
      <c r="F92" s="82">
        <f t="shared" si="64"/>
        <v>0</v>
      </c>
      <c r="G92" s="87">
        <f t="shared" si="70"/>
        <v>0</v>
      </c>
      <c r="H92" s="52">
        <f>[1]CUADRO4!D59</f>
        <v>0</v>
      </c>
      <c r="I92" s="87">
        <f t="shared" si="71"/>
        <v>0</v>
      </c>
      <c r="J92" s="52">
        <f>[1]CUADRO4!F59</f>
        <v>0</v>
      </c>
      <c r="K92" s="87">
        <f t="shared" si="72"/>
        <v>0</v>
      </c>
      <c r="L92" s="52">
        <f>[1]CUADRO4!H59</f>
        <v>0</v>
      </c>
      <c r="M92" s="87">
        <f t="shared" si="73"/>
        <v>0</v>
      </c>
      <c r="N92" s="52">
        <f>[1]CUADRO4!J59</f>
        <v>0</v>
      </c>
      <c r="O92" s="87">
        <f t="shared" si="74"/>
        <v>0</v>
      </c>
      <c r="P92" s="52">
        <f>[1]CUADRO4!L59</f>
        <v>0</v>
      </c>
      <c r="Q92" s="87">
        <f t="shared" si="75"/>
        <v>0</v>
      </c>
      <c r="R92" s="52">
        <f>[1]CUADRO4!N59</f>
        <v>0</v>
      </c>
      <c r="S92" s="87">
        <f t="shared" si="66"/>
        <v>0</v>
      </c>
      <c r="T92" s="52">
        <f>[1]CUADRO4!P59</f>
        <v>0</v>
      </c>
      <c r="U92" s="87">
        <f t="shared" si="67"/>
        <v>0</v>
      </c>
    </row>
    <row r="93" spans="1:21" x14ac:dyDescent="0.2">
      <c r="A93" s="41" t="s">
        <v>115</v>
      </c>
      <c r="B93" s="82">
        <f>'C03'!B93</f>
        <v>36414.931111976897</v>
      </c>
      <c r="C93" s="87">
        <f t="shared" si="68"/>
        <v>1.0031774727807541</v>
      </c>
      <c r="D93" s="52">
        <f>[1]CUADRO4!B61</f>
        <v>19266.411445349659</v>
      </c>
      <c r="E93" s="87">
        <f t="shared" si="69"/>
        <v>0.61094286538193043</v>
      </c>
      <c r="F93" s="82">
        <f t="shared" si="64"/>
        <v>16206.16909132239</v>
      </c>
      <c r="G93" s="87">
        <f t="shared" si="70"/>
        <v>0.87162942172428359</v>
      </c>
      <c r="H93" s="52">
        <f>[1]CUADRO4!D61</f>
        <v>743.58243480636156</v>
      </c>
      <c r="I93" s="87">
        <f t="shared" si="71"/>
        <v>0.36051156328933376</v>
      </c>
      <c r="J93" s="52">
        <f>[1]CUADRO4!F61</f>
        <v>15462.586656516029</v>
      </c>
      <c r="K93" s="87">
        <f t="shared" si="72"/>
        <v>1.0081379555841681</v>
      </c>
      <c r="L93" s="52">
        <f>[1]CUADRO4!H61</f>
        <v>0</v>
      </c>
      <c r="M93" s="87">
        <f t="shared" si="73"/>
        <v>0</v>
      </c>
      <c r="N93" s="52">
        <f>[1]CUADRO4!J61</f>
        <v>278.84341305238559</v>
      </c>
      <c r="O93" s="87">
        <f t="shared" si="74"/>
        <v>2.9116969098310547E-2</v>
      </c>
      <c r="P93" s="52">
        <f>[1]CUADRO4!L61</f>
        <v>0</v>
      </c>
      <c r="Q93" s="87">
        <f t="shared" si="75"/>
        <v>0</v>
      </c>
      <c r="R93" s="52">
        <f>[1]CUADRO4!N61</f>
        <v>0</v>
      </c>
      <c r="S93" s="87">
        <f t="shared" si="66"/>
        <v>0</v>
      </c>
      <c r="T93" s="52">
        <f>[1]CUADRO4!P61</f>
        <v>2781.3989409748779</v>
      </c>
      <c r="U93" s="87">
        <f t="shared" si="67"/>
        <v>0.83174267811111002</v>
      </c>
    </row>
    <row r="94" spans="1:21" x14ac:dyDescent="0.2">
      <c r="A94" s="41"/>
      <c r="B94" s="82"/>
      <c r="C94" s="87"/>
      <c r="D94" s="82"/>
      <c r="E94" s="87"/>
      <c r="F94" s="82"/>
      <c r="G94" s="87"/>
      <c r="H94" s="82"/>
      <c r="I94" s="87"/>
      <c r="J94" s="82"/>
      <c r="K94" s="87"/>
      <c r="L94" s="82"/>
      <c r="M94" s="87"/>
      <c r="N94" s="82"/>
      <c r="O94" s="87"/>
      <c r="P94" s="82"/>
      <c r="Q94" s="87"/>
      <c r="R94" s="82"/>
      <c r="S94" s="87"/>
      <c r="T94" s="82"/>
      <c r="U94" s="87"/>
    </row>
    <row r="95" spans="1:21" x14ac:dyDescent="0.2">
      <c r="A95" s="14" t="s">
        <v>16</v>
      </c>
      <c r="B95" s="81"/>
      <c r="C95" s="51"/>
      <c r="D95" s="81"/>
      <c r="E95" s="86"/>
      <c r="F95" s="81"/>
      <c r="G95" s="86"/>
      <c r="H95" s="81"/>
      <c r="I95" s="86"/>
      <c r="J95" s="81"/>
      <c r="K95" s="86"/>
      <c r="L95" s="81"/>
      <c r="M95" s="86"/>
      <c r="N95" s="81"/>
      <c r="O95" s="86"/>
      <c r="P95" s="81"/>
      <c r="Q95" s="86"/>
      <c r="R95" s="81"/>
      <c r="S95" s="86"/>
      <c r="T95" s="81"/>
      <c r="U95" s="86"/>
    </row>
    <row r="96" spans="1:21" x14ac:dyDescent="0.2">
      <c r="A96" s="41" t="s">
        <v>116</v>
      </c>
      <c r="B96" s="52">
        <f>'C03'!B96</f>
        <v>76962.684471960281</v>
      </c>
      <c r="C96" s="87">
        <f t="shared" ref="C96:C107" si="76">IF(ISNUMBER(B96/B$68*100),B96/B$68*100,0)</f>
        <v>2.1202080835904749</v>
      </c>
      <c r="D96" s="52">
        <f>[1]CUADRO4!B62</f>
        <v>68295.857574444148</v>
      </c>
      <c r="E96" s="87">
        <f t="shared" ref="E96:E107" si="77">IF(ISNUMBER(D96/D$68*100),D96/D$68*100,0)</f>
        <v>2.1656792204714526</v>
      </c>
      <c r="F96" s="52">
        <f t="shared" si="64"/>
        <v>41942.992245097055</v>
      </c>
      <c r="G96" s="87">
        <f t="shared" ref="G96:G107" si="78">IF(ISNUMBER(F96/F$68*100),F96/F$68*100,0)</f>
        <v>2.2558536733740162</v>
      </c>
      <c r="H96" s="52">
        <f>[1]CUADRO4!D62</f>
        <v>8441.0268576240614</v>
      </c>
      <c r="I96" s="87">
        <f t="shared" ref="I96" si="79">IF(ISNUMBER(H96/H$68*100),H96/H$68*100,0)</f>
        <v>4.0924686299263673</v>
      </c>
      <c r="J96" s="52">
        <f>[1]CUADRO4!F62</f>
        <v>33501.965387472992</v>
      </c>
      <c r="K96" s="87">
        <f t="shared" ref="K96" si="80">IF(ISNUMBER(J96/J$68*100),J96/J$68*100,0)</f>
        <v>2.184278972467117</v>
      </c>
      <c r="L96" s="52">
        <f>[1]CUADRO4!H62</f>
        <v>0</v>
      </c>
      <c r="M96" s="87">
        <f t="shared" ref="M96" si="81">IF(ISNUMBER(L96/L$68*100),L96/L$68*100,0)</f>
        <v>0</v>
      </c>
      <c r="N96" s="52">
        <f>[1]CUADRO4!J62</f>
        <v>25929.184187068895</v>
      </c>
      <c r="O96" s="87">
        <f t="shared" ref="O96" si="82">IF(ISNUMBER(N96/N$68*100),N96/N$68*100,0)</f>
        <v>2.7075384225678354</v>
      </c>
      <c r="P96" s="52">
        <f>[1]CUADRO4!L62</f>
        <v>0</v>
      </c>
      <c r="Q96" s="87">
        <f t="shared" ref="Q96:Q107" si="83">IF(ISNUMBER(P96/P$68*100),P96/P$68*100,0)</f>
        <v>0</v>
      </c>
      <c r="R96" s="52">
        <f>[1]CUADRO4!N62</f>
        <v>0</v>
      </c>
      <c r="S96" s="87">
        <f t="shared" ref="S96:S107" si="84">IF(ISNUMBER(R96/R$68*100),R96/R$68*100,0)</f>
        <v>0</v>
      </c>
      <c r="T96" s="52">
        <f>[1]CUADRO4!P62</f>
        <v>423.68114227820405</v>
      </c>
      <c r="U96" s="87">
        <f t="shared" ref="U96:U107" si="85">IF(ISNUMBER(T96/T$68*100),T96/T$68*100,0)</f>
        <v>0.12669656364366561</v>
      </c>
    </row>
    <row r="97" spans="1:21" x14ac:dyDescent="0.2">
      <c r="A97" s="41" t="s">
        <v>117</v>
      </c>
      <c r="B97" s="52">
        <f>'C03'!B97</f>
        <v>185186.29259590106</v>
      </c>
      <c r="C97" s="87">
        <f t="shared" si="76"/>
        <v>5.1016083602830671</v>
      </c>
      <c r="D97" s="52">
        <f>[1]CUADRO4!B63</f>
        <v>166700.08588363478</v>
      </c>
      <c r="E97" s="87">
        <f t="shared" si="77"/>
        <v>5.2861026257042747</v>
      </c>
      <c r="F97" s="52">
        <f t="shared" si="64"/>
        <v>135060.15070796671</v>
      </c>
      <c r="G97" s="87">
        <f t="shared" si="78"/>
        <v>7.2640486716021124</v>
      </c>
      <c r="H97" s="52">
        <f>[1]CUADRO4!D63</f>
        <v>86786.933464111105</v>
      </c>
      <c r="I97" s="87">
        <f t="shared" ref="I97:I107" si="86">IF(ISNUMBER(H97/H$68*100),H97/H$68*100,0)</f>
        <v>42.076966307551096</v>
      </c>
      <c r="J97" s="52">
        <f>[1]CUADRO4!F63</f>
        <v>48273.217243855608</v>
      </c>
      <c r="K97" s="87">
        <f t="shared" ref="K97:K107" si="87">IF(ISNUMBER(J97/J$68*100),J97/J$68*100,0)</f>
        <v>3.1473429137538789</v>
      </c>
      <c r="L97" s="52">
        <f>[1]CUADRO4!H63</f>
        <v>0</v>
      </c>
      <c r="M97" s="87">
        <f t="shared" ref="M97:M107" si="88">IF(ISNUMBER(L97/L$68*100),L97/L$68*100,0)</f>
        <v>0</v>
      </c>
      <c r="N97" s="52">
        <f>[1]CUADRO4!J63</f>
        <v>29799.732152419674</v>
      </c>
      <c r="O97" s="87">
        <f t="shared" ref="O97:O107" si="89">IF(ISNUMBER(N97/N$68*100),N97/N$68*100,0)</f>
        <v>3.1117029831252512</v>
      </c>
      <c r="P97" s="52">
        <f>[1]CUADRO4!L63</f>
        <v>0</v>
      </c>
      <c r="Q97" s="87">
        <f t="shared" si="83"/>
        <v>0</v>
      </c>
      <c r="R97" s="52">
        <f>[1]CUADRO4!N63</f>
        <v>0</v>
      </c>
      <c r="S97" s="87">
        <f t="shared" si="84"/>
        <v>0</v>
      </c>
      <c r="T97" s="52">
        <f>[1]CUADRO4!P63</f>
        <v>1840.2030232484453</v>
      </c>
      <c r="U97" s="87">
        <f t="shared" si="85"/>
        <v>0.55028977263087553</v>
      </c>
    </row>
    <row r="98" spans="1:21" x14ac:dyDescent="0.2">
      <c r="A98" s="41" t="s">
        <v>118</v>
      </c>
      <c r="B98" s="52">
        <f>'C03'!B98</f>
        <v>187489.00168887695</v>
      </c>
      <c r="C98" s="87">
        <f t="shared" si="76"/>
        <v>5.1650445887174259</v>
      </c>
      <c r="D98" s="52">
        <f>[1]CUADRO4!B64</f>
        <v>161040.59988546901</v>
      </c>
      <c r="E98" s="87">
        <f t="shared" si="77"/>
        <v>5.1066388681635377</v>
      </c>
      <c r="F98" s="52">
        <f t="shared" si="64"/>
        <v>140094.87203437297</v>
      </c>
      <c r="G98" s="87">
        <f t="shared" si="78"/>
        <v>7.5348351365309636</v>
      </c>
      <c r="H98" s="52">
        <f>[1]CUADRO4!D64</f>
        <v>48507.78443726735</v>
      </c>
      <c r="I98" s="87">
        <f t="shared" si="86"/>
        <v>23.518061186767095</v>
      </c>
      <c r="J98" s="52">
        <f>[1]CUADRO4!F64</f>
        <v>91587.087597105623</v>
      </c>
      <c r="K98" s="87">
        <f t="shared" si="87"/>
        <v>5.9713436890680089</v>
      </c>
      <c r="L98" s="52">
        <f>[1]CUADRO4!H64</f>
        <v>0</v>
      </c>
      <c r="M98" s="87">
        <f t="shared" si="88"/>
        <v>0</v>
      </c>
      <c r="N98" s="52">
        <f>[1]CUADRO4!J64</f>
        <v>12687.589940666945</v>
      </c>
      <c r="O98" s="87">
        <f t="shared" si="89"/>
        <v>1.3248445074979498</v>
      </c>
      <c r="P98" s="52">
        <f>[1]CUADRO4!L64</f>
        <v>0</v>
      </c>
      <c r="Q98" s="87">
        <f t="shared" si="83"/>
        <v>0</v>
      </c>
      <c r="R98" s="52">
        <f>[1]CUADRO4!N64</f>
        <v>0</v>
      </c>
      <c r="S98" s="87">
        <f t="shared" si="84"/>
        <v>0</v>
      </c>
      <c r="T98" s="52">
        <f>[1]CUADRO4!P64</f>
        <v>8258.1379104290954</v>
      </c>
      <c r="U98" s="87">
        <f t="shared" si="85"/>
        <v>2.4694931894321237</v>
      </c>
    </row>
    <row r="99" spans="1:21" x14ac:dyDescent="0.2">
      <c r="A99" s="41" t="s">
        <v>119</v>
      </c>
      <c r="B99" s="52">
        <f>'C03'!B99</f>
        <v>123606.92475898814</v>
      </c>
      <c r="C99" s="87">
        <f t="shared" si="76"/>
        <v>3.4051878889079914</v>
      </c>
      <c r="D99" s="52">
        <f>[1]CUADRO4!B65</f>
        <v>103747.62491955115</v>
      </c>
      <c r="E99" s="87">
        <f t="shared" si="77"/>
        <v>3.2898638869367307</v>
      </c>
      <c r="F99" s="52">
        <f t="shared" si="64"/>
        <v>96571.189659692114</v>
      </c>
      <c r="G99" s="87">
        <f t="shared" si="78"/>
        <v>5.1939659350694276</v>
      </c>
      <c r="H99" s="52">
        <f>[1]CUADRO4!D65</f>
        <v>12572.148238868127</v>
      </c>
      <c r="I99" s="87">
        <f t="shared" si="86"/>
        <v>6.0953629393893483</v>
      </c>
      <c r="J99" s="52">
        <f>[1]CUADRO4!F65</f>
        <v>83999.041420823982</v>
      </c>
      <c r="K99" s="87">
        <f t="shared" si="87"/>
        <v>5.4766142153411037</v>
      </c>
      <c r="L99" s="52">
        <f>[1]CUADRO4!H65</f>
        <v>0</v>
      </c>
      <c r="M99" s="87">
        <f t="shared" si="88"/>
        <v>0</v>
      </c>
      <c r="N99" s="52">
        <f>[1]CUADRO4!J65</f>
        <v>2825.2111383606189</v>
      </c>
      <c r="O99" s="87">
        <f t="shared" si="89"/>
        <v>0.29500996459398032</v>
      </c>
      <c r="P99" s="52">
        <f>[1]CUADRO4!L65</f>
        <v>0</v>
      </c>
      <c r="Q99" s="87">
        <f t="shared" si="83"/>
        <v>0</v>
      </c>
      <c r="R99" s="52">
        <f>[1]CUADRO4!N65</f>
        <v>0</v>
      </c>
      <c r="S99" s="87">
        <f t="shared" si="84"/>
        <v>0</v>
      </c>
      <c r="T99" s="52">
        <f>[1]CUADRO4!P65</f>
        <v>4351.2241214985079</v>
      </c>
      <c r="U99" s="87">
        <f t="shared" si="85"/>
        <v>1.3011793276258099</v>
      </c>
    </row>
    <row r="100" spans="1:21" x14ac:dyDescent="0.2">
      <c r="A100" s="41" t="s">
        <v>120</v>
      </c>
      <c r="B100" s="52">
        <f>'C03'!B100</f>
        <v>910656.44232594047</v>
      </c>
      <c r="C100" s="87">
        <f t="shared" si="76"/>
        <v>25.087237583255572</v>
      </c>
      <c r="D100" s="52">
        <f>[1]CUADRO4!B66</f>
        <v>760377.16732492635</v>
      </c>
      <c r="E100" s="87">
        <f t="shared" si="77"/>
        <v>24.111755668366254</v>
      </c>
      <c r="F100" s="52">
        <f t="shared" si="64"/>
        <v>311753.04580285371</v>
      </c>
      <c r="G100" s="87">
        <f t="shared" si="78"/>
        <v>16.767264706587891</v>
      </c>
      <c r="H100" s="52">
        <f>[1]CUADRO4!D66</f>
        <v>22402.902883165098</v>
      </c>
      <c r="I100" s="87">
        <f t="shared" si="86"/>
        <v>10.861614210578006</v>
      </c>
      <c r="J100" s="52">
        <f>[1]CUADRO4!F66</f>
        <v>267544.25398310757</v>
      </c>
      <c r="K100" s="87">
        <f t="shared" si="87"/>
        <v>17.443492685304317</v>
      </c>
      <c r="L100" s="52">
        <f>[1]CUADRO4!H66</f>
        <v>21805.888936581006</v>
      </c>
      <c r="M100" s="87">
        <f t="shared" si="88"/>
        <v>18.284121414833333</v>
      </c>
      <c r="N100" s="52">
        <f>[1]CUADRO4!J66</f>
        <v>414459.19161605666</v>
      </c>
      <c r="O100" s="87">
        <f t="shared" si="89"/>
        <v>43.278036740026366</v>
      </c>
      <c r="P100" s="52">
        <f>[1]CUADRO4!L66</f>
        <v>975.95194568334955</v>
      </c>
      <c r="Q100" s="87">
        <f t="shared" si="83"/>
        <v>44.657648799999997</v>
      </c>
      <c r="R100" s="52">
        <f>[1]CUADRO4!N66</f>
        <v>0</v>
      </c>
      <c r="S100" s="87">
        <f t="shared" si="84"/>
        <v>0</v>
      </c>
      <c r="T100" s="52">
        <f>[1]CUADRO4!P66</f>
        <v>33188.977960334145</v>
      </c>
      <c r="U100" s="87">
        <f t="shared" si="85"/>
        <v>9.9247500981730834</v>
      </c>
    </row>
    <row r="101" spans="1:21" x14ac:dyDescent="0.2">
      <c r="A101" s="41" t="s">
        <v>121</v>
      </c>
      <c r="B101" s="52">
        <f>'C03'!B101</f>
        <v>234100.5215220979</v>
      </c>
      <c r="C101" s="87">
        <f t="shared" si="76"/>
        <v>6.4491229939455854</v>
      </c>
      <c r="D101" s="52">
        <f>[1]CUADRO4!B67</f>
        <v>196956.96645005749</v>
      </c>
      <c r="E101" s="87">
        <f t="shared" si="77"/>
        <v>6.2455560954489435</v>
      </c>
      <c r="F101" s="52">
        <f t="shared" si="64"/>
        <v>30430.340953741259</v>
      </c>
      <c r="G101" s="87">
        <f t="shared" si="78"/>
        <v>1.6366594929942184</v>
      </c>
      <c r="H101" s="52">
        <f>[1]CUADRO4!D67</f>
        <v>0</v>
      </c>
      <c r="I101" s="87">
        <f t="shared" si="86"/>
        <v>0</v>
      </c>
      <c r="J101" s="52">
        <f>[1]CUADRO4!F67</f>
        <v>30430.340953741259</v>
      </c>
      <c r="K101" s="87">
        <f t="shared" si="87"/>
        <v>1.9840135676074617</v>
      </c>
      <c r="L101" s="52">
        <f>[1]CUADRO4!H67</f>
        <v>0</v>
      </c>
      <c r="M101" s="87">
        <f t="shared" si="88"/>
        <v>0</v>
      </c>
      <c r="N101" s="52">
        <f>[1]CUADRO4!J67</f>
        <v>154668.91720167789</v>
      </c>
      <c r="O101" s="87">
        <f t="shared" si="89"/>
        <v>16.150605938051505</v>
      </c>
      <c r="P101" s="52">
        <f>[1]CUADRO4!L67</f>
        <v>0</v>
      </c>
      <c r="Q101" s="87">
        <f t="shared" si="83"/>
        <v>0</v>
      </c>
      <c r="R101" s="52">
        <f>[1]CUADRO4!N67</f>
        <v>0</v>
      </c>
      <c r="S101" s="87">
        <f t="shared" si="84"/>
        <v>0</v>
      </c>
      <c r="T101" s="52">
        <f>[1]CUADRO4!P67</f>
        <v>11857.708294638667</v>
      </c>
      <c r="U101" s="87">
        <f t="shared" si="85"/>
        <v>3.5458998376501398</v>
      </c>
    </row>
    <row r="102" spans="1:21" x14ac:dyDescent="0.2">
      <c r="A102" s="41" t="s">
        <v>122</v>
      </c>
      <c r="B102" s="52">
        <f>'C03'!B102</f>
        <v>583361.85049299826</v>
      </c>
      <c r="C102" s="87">
        <f t="shared" si="76"/>
        <v>16.070755841737466</v>
      </c>
      <c r="D102" s="52">
        <f>[1]CUADRO4!B68</f>
        <v>518865.53946721635</v>
      </c>
      <c r="E102" s="87">
        <f t="shared" si="77"/>
        <v>16.453359792986046</v>
      </c>
      <c r="F102" s="52">
        <f t="shared" si="64"/>
        <v>231891.26038899246</v>
      </c>
      <c r="G102" s="87">
        <f t="shared" si="78"/>
        <v>12.471994094150226</v>
      </c>
      <c r="H102" s="52">
        <f>[1]CUADRO4!D68</f>
        <v>2556.0646196468679</v>
      </c>
      <c r="I102" s="87">
        <f t="shared" si="86"/>
        <v>1.2392584988070847</v>
      </c>
      <c r="J102" s="52">
        <f>[1]CUADRO4!F68</f>
        <v>229335.19576934559</v>
      </c>
      <c r="K102" s="87">
        <f t="shared" si="87"/>
        <v>14.952318169157893</v>
      </c>
      <c r="L102" s="52">
        <f>[1]CUADRO4!H68</f>
        <v>0</v>
      </c>
      <c r="M102" s="87">
        <f t="shared" si="88"/>
        <v>0</v>
      </c>
      <c r="N102" s="52">
        <f>[1]CUADRO4!J68</f>
        <v>221658.56465355211</v>
      </c>
      <c r="O102" s="87">
        <f t="shared" si="89"/>
        <v>23.145698536478772</v>
      </c>
      <c r="P102" s="52">
        <f>[1]CUADRO4!L68</f>
        <v>1209.4563145100301</v>
      </c>
      <c r="Q102" s="87">
        <f t="shared" si="83"/>
        <v>55.342351200000003</v>
      </c>
      <c r="R102" s="52">
        <f>[1]CUADRO4!N68</f>
        <v>0</v>
      </c>
      <c r="S102" s="87">
        <f t="shared" si="84"/>
        <v>0</v>
      </c>
      <c r="T102" s="52">
        <f>[1]CUADRO4!P68</f>
        <v>64106.258110161332</v>
      </c>
      <c r="U102" s="87">
        <f t="shared" si="85"/>
        <v>19.170177286951535</v>
      </c>
    </row>
    <row r="103" spans="1:21" x14ac:dyDescent="0.2">
      <c r="A103" s="41" t="s">
        <v>123</v>
      </c>
      <c r="B103" s="52">
        <f>'C03'!B103</f>
        <v>288448.77877602109</v>
      </c>
      <c r="C103" s="87">
        <f t="shared" si="76"/>
        <v>7.9463370678751932</v>
      </c>
      <c r="D103" s="52">
        <f>[1]CUADRO4!B69</f>
        <v>272045.06619718793</v>
      </c>
      <c r="E103" s="87">
        <f t="shared" si="77"/>
        <v>8.6266190632840267</v>
      </c>
      <c r="F103" s="52">
        <f t="shared" si="64"/>
        <v>198189.32946542391</v>
      </c>
      <c r="G103" s="87">
        <f t="shared" si="78"/>
        <v>10.659376047505816</v>
      </c>
      <c r="H103" s="52">
        <f>[1]CUADRO4!D69</f>
        <v>4856.2007221839613</v>
      </c>
      <c r="I103" s="87">
        <f t="shared" si="86"/>
        <v>2.3544350055246266</v>
      </c>
      <c r="J103" s="52">
        <f>[1]CUADRO4!F69</f>
        <v>193333.12874323994</v>
      </c>
      <c r="K103" s="87">
        <f t="shared" si="87"/>
        <v>12.605036239248232</v>
      </c>
      <c r="L103" s="52">
        <f>[1]CUADRO4!H69</f>
        <v>0</v>
      </c>
      <c r="M103" s="87">
        <f t="shared" si="88"/>
        <v>0</v>
      </c>
      <c r="N103" s="52">
        <f>[1]CUADRO4!J69</f>
        <v>38132.631348799805</v>
      </c>
      <c r="O103" s="87">
        <f t="shared" si="89"/>
        <v>3.9818284981746421</v>
      </c>
      <c r="P103" s="52">
        <f>[1]CUADRO4!L69</f>
        <v>0</v>
      </c>
      <c r="Q103" s="87">
        <f t="shared" si="83"/>
        <v>0</v>
      </c>
      <c r="R103" s="52">
        <f>[1]CUADRO4!N69</f>
        <v>0</v>
      </c>
      <c r="S103" s="87">
        <f t="shared" si="84"/>
        <v>0</v>
      </c>
      <c r="T103" s="52">
        <f>[1]CUADRO4!P69</f>
        <v>35723.105382964677</v>
      </c>
      <c r="U103" s="87">
        <f t="shared" si="85"/>
        <v>10.682549311411716</v>
      </c>
    </row>
    <row r="104" spans="1:21" x14ac:dyDescent="0.2">
      <c r="A104" s="41" t="s">
        <v>124</v>
      </c>
      <c r="B104" s="52">
        <f>'C03'!B104</f>
        <v>1029076.992659967</v>
      </c>
      <c r="C104" s="87">
        <f t="shared" si="76"/>
        <v>28.349548530490143</v>
      </c>
      <c r="D104" s="52">
        <f>[1]CUADRO4!B70</f>
        <v>901526.24025917496</v>
      </c>
      <c r="E104" s="87">
        <f t="shared" si="77"/>
        <v>28.587629097575469</v>
      </c>
      <c r="F104" s="52">
        <f t="shared" si="64"/>
        <v>669364.03295368992</v>
      </c>
      <c r="G104" s="87">
        <f t="shared" si="78"/>
        <v>36.000943941703113</v>
      </c>
      <c r="H104" s="52">
        <f>[1]CUADRO4!D70</f>
        <v>17181.614087691742</v>
      </c>
      <c r="I104" s="87">
        <f t="shared" si="86"/>
        <v>8.3301733131994045</v>
      </c>
      <c r="J104" s="52">
        <f>[1]CUADRO4!F70</f>
        <v>554726.96380991372</v>
      </c>
      <c r="K104" s="87">
        <f t="shared" si="87"/>
        <v>36.167383868278698</v>
      </c>
      <c r="L104" s="52">
        <f>[1]CUADRO4!H70</f>
        <v>97455.455056084451</v>
      </c>
      <c r="M104" s="87">
        <f t="shared" si="88"/>
        <v>81.715878585166607</v>
      </c>
      <c r="N104" s="52">
        <f>[1]CUADRO4!J70</f>
        <v>57505.320404747989</v>
      </c>
      <c r="O104" s="87">
        <f t="shared" si="89"/>
        <v>6.0047344094835493</v>
      </c>
      <c r="P104" s="52">
        <f>[1]CUADRO4!L70</f>
        <v>0</v>
      </c>
      <c r="Q104" s="87">
        <f t="shared" si="83"/>
        <v>0</v>
      </c>
      <c r="R104" s="52">
        <f>[1]CUADRO4!N70</f>
        <v>0</v>
      </c>
      <c r="S104" s="87">
        <f t="shared" si="84"/>
        <v>0</v>
      </c>
      <c r="T104" s="52">
        <f>[1]CUADRO4!P70</f>
        <v>174656.88690073817</v>
      </c>
      <c r="U104" s="87">
        <f t="shared" si="85"/>
        <v>52.228964612481079</v>
      </c>
    </row>
    <row r="105" spans="1:21" x14ac:dyDescent="0.2">
      <c r="A105" s="41" t="s">
        <v>125</v>
      </c>
      <c r="B105" s="52">
        <f>'C03'!B105</f>
        <v>2488.1680935775985</v>
      </c>
      <c r="C105" s="87">
        <f t="shared" si="76"/>
        <v>6.8545349496704711E-2</v>
      </c>
      <c r="D105" s="52">
        <f>[1]CUADRO4!B71</f>
        <v>2488.1680935775985</v>
      </c>
      <c r="E105" s="87">
        <f t="shared" si="77"/>
        <v>7.8900450608258302E-2</v>
      </c>
      <c r="F105" s="52">
        <f t="shared" si="64"/>
        <v>2488.1680935775985</v>
      </c>
      <c r="G105" s="87">
        <f t="shared" si="78"/>
        <v>0.1338231450219238</v>
      </c>
      <c r="H105" s="52">
        <f>[1]CUADRO4!D71</f>
        <v>2488.1680935775985</v>
      </c>
      <c r="I105" s="87">
        <f t="shared" si="86"/>
        <v>1.2063401812011536</v>
      </c>
      <c r="J105" s="52">
        <f>[1]CUADRO4!F71</f>
        <v>0</v>
      </c>
      <c r="K105" s="87">
        <f t="shared" si="87"/>
        <v>0</v>
      </c>
      <c r="L105" s="52">
        <f>[1]CUADRO4!H71</f>
        <v>0</v>
      </c>
      <c r="M105" s="87">
        <f t="shared" si="88"/>
        <v>0</v>
      </c>
      <c r="N105" s="52">
        <f>[1]CUADRO4!J71</f>
        <v>0</v>
      </c>
      <c r="O105" s="87">
        <f t="shared" si="89"/>
        <v>0</v>
      </c>
      <c r="P105" s="52">
        <f>[1]CUADRO4!L71</f>
        <v>0</v>
      </c>
      <c r="Q105" s="87">
        <f t="shared" si="83"/>
        <v>0</v>
      </c>
      <c r="R105" s="52">
        <f>[1]CUADRO4!N71</f>
        <v>0</v>
      </c>
      <c r="S105" s="87">
        <f t="shared" si="84"/>
        <v>0</v>
      </c>
      <c r="T105" s="52">
        <f>[1]CUADRO4!P71</f>
        <v>0</v>
      </c>
      <c r="U105" s="87">
        <f t="shared" si="85"/>
        <v>0</v>
      </c>
    </row>
    <row r="106" spans="1:21" x14ac:dyDescent="0.2">
      <c r="A106" s="41" t="s">
        <v>114</v>
      </c>
      <c r="B106" s="52">
        <f>'C03'!B106</f>
        <v>0</v>
      </c>
      <c r="C106" s="87">
        <f t="shared" si="76"/>
        <v>0</v>
      </c>
      <c r="D106" s="52">
        <f>[1]CUADRO4!B72</f>
        <v>0</v>
      </c>
      <c r="E106" s="87">
        <f t="shared" si="77"/>
        <v>0</v>
      </c>
      <c r="F106" s="52">
        <f t="shared" si="64"/>
        <v>0</v>
      </c>
      <c r="G106" s="87">
        <f t="shared" si="78"/>
        <v>0</v>
      </c>
      <c r="H106" s="52">
        <f>[1]CUADRO4!D72</f>
        <v>0</v>
      </c>
      <c r="I106" s="87">
        <f t="shared" si="86"/>
        <v>0</v>
      </c>
      <c r="J106" s="52">
        <f>[1]CUADRO4!F72</f>
        <v>0</v>
      </c>
      <c r="K106" s="87">
        <f t="shared" si="87"/>
        <v>0</v>
      </c>
      <c r="L106" s="52">
        <f>[1]CUADRO4!H72</f>
        <v>0</v>
      </c>
      <c r="M106" s="87">
        <f t="shared" si="88"/>
        <v>0</v>
      </c>
      <c r="N106" s="52">
        <f>[1]CUADRO4!J72</f>
        <v>0</v>
      </c>
      <c r="O106" s="87">
        <f t="shared" si="89"/>
        <v>0</v>
      </c>
      <c r="P106" s="52">
        <f>[1]CUADRO4!L72</f>
        <v>0</v>
      </c>
      <c r="Q106" s="87">
        <f t="shared" si="83"/>
        <v>0</v>
      </c>
      <c r="R106" s="52">
        <f>[1]CUADRO4!N72</f>
        <v>0</v>
      </c>
      <c r="S106" s="87">
        <f t="shared" si="84"/>
        <v>0</v>
      </c>
      <c r="T106" s="52">
        <f>[1]CUADRO4!P72</f>
        <v>0</v>
      </c>
      <c r="U106" s="87">
        <f t="shared" si="85"/>
        <v>0</v>
      </c>
    </row>
    <row r="107" spans="1:21" x14ac:dyDescent="0.2">
      <c r="A107" s="41" t="s">
        <v>115</v>
      </c>
      <c r="B107" s="52">
        <f>'C03'!B107</f>
        <v>8581.3578452124639</v>
      </c>
      <c r="C107" s="87">
        <f t="shared" si="76"/>
        <v>0.2364037117004501</v>
      </c>
      <c r="D107" s="52">
        <f>[1]CUADRO4!B74</f>
        <v>1510.4018207004219</v>
      </c>
      <c r="E107" s="87">
        <f t="shared" si="77"/>
        <v>4.7895230455048218E-2</v>
      </c>
      <c r="F107" s="52">
        <f t="shared" si="64"/>
        <v>1510.4018207004219</v>
      </c>
      <c r="G107" s="87">
        <f t="shared" si="78"/>
        <v>8.1235155460234021E-2</v>
      </c>
      <c r="H107" s="52">
        <f>[1]CUADRO4!D74</f>
        <v>464.73902175397603</v>
      </c>
      <c r="I107" s="87">
        <f t="shared" si="86"/>
        <v>0.22531972705583359</v>
      </c>
      <c r="J107" s="52">
        <f>[1]CUADRO4!F74</f>
        <v>1045.6627989464459</v>
      </c>
      <c r="K107" s="87">
        <f t="shared" si="87"/>
        <v>6.8175679773219214E-2</v>
      </c>
      <c r="L107" s="52">
        <f>[1]CUADRO4!H74</f>
        <v>0</v>
      </c>
      <c r="M107" s="87">
        <f t="shared" si="88"/>
        <v>0</v>
      </c>
      <c r="N107" s="52">
        <f>[1]CUADRO4!J74</f>
        <v>0</v>
      </c>
      <c r="O107" s="87">
        <f t="shared" si="89"/>
        <v>0</v>
      </c>
      <c r="P107" s="52">
        <f>[1]CUADRO4!L74</f>
        <v>0</v>
      </c>
      <c r="Q107" s="87">
        <f t="shared" si="83"/>
        <v>0</v>
      </c>
      <c r="R107" s="52">
        <f>[1]CUADRO4!N73</f>
        <v>0</v>
      </c>
      <c r="S107" s="87">
        <f t="shared" si="84"/>
        <v>0</v>
      </c>
      <c r="T107" s="52">
        <f>[1]CUADRO4!P74</f>
        <v>0</v>
      </c>
      <c r="U107" s="87">
        <f t="shared" si="85"/>
        <v>0</v>
      </c>
    </row>
    <row r="108" spans="1:21" x14ac:dyDescent="0.2">
      <c r="A108" s="157"/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</row>
    <row r="109" spans="1:21" x14ac:dyDescent="0.2">
      <c r="A109" s="11" t="str">
        <f>'C01'!$A$32</f>
        <v>Fuente: Instituto Nacional de Estadística (INE).  LXXIV Encuesta Permanente de Hogares de Propósitos Múltiples, Junio 2022.</v>
      </c>
      <c r="B109" s="21"/>
      <c r="C109" s="26"/>
      <c r="D109" s="21"/>
      <c r="E109" s="26"/>
      <c r="F109" s="21"/>
      <c r="G109" s="26"/>
      <c r="H109" s="21"/>
      <c r="I109" s="26"/>
      <c r="J109" s="21"/>
      <c r="K109" s="26"/>
      <c r="L109" s="21"/>
      <c r="M109" s="26"/>
      <c r="N109" s="21"/>
      <c r="O109" s="26"/>
      <c r="P109" s="26"/>
      <c r="Q109" s="26"/>
      <c r="R109" s="21"/>
      <c r="S109" s="26"/>
      <c r="T109" s="21"/>
      <c r="U109" s="26"/>
    </row>
    <row r="110" spans="1:21" x14ac:dyDescent="0.2">
      <c r="A110" s="2" t="s">
        <v>74</v>
      </c>
      <c r="B110" s="6"/>
      <c r="C110" s="36"/>
      <c r="D110" s="6"/>
    </row>
    <row r="111" spans="1:21" x14ac:dyDescent="0.2">
      <c r="A111" s="2" t="s">
        <v>75</v>
      </c>
    </row>
    <row r="113" spans="1:21" x14ac:dyDescent="0.2">
      <c r="A113" s="2"/>
    </row>
    <row r="116" spans="1:21" x14ac:dyDescent="0.2">
      <c r="B116" s="21"/>
      <c r="C116" s="26"/>
      <c r="D116" s="21"/>
      <c r="E116" s="26"/>
      <c r="F116" s="21"/>
      <c r="G116" s="26"/>
      <c r="H116" s="21"/>
      <c r="I116" s="26"/>
      <c r="J116" s="21"/>
      <c r="K116" s="26"/>
      <c r="L116" s="21"/>
      <c r="M116" s="26"/>
      <c r="N116" s="21"/>
      <c r="O116" s="26"/>
      <c r="P116" s="26"/>
      <c r="Q116" s="26"/>
      <c r="R116" s="21"/>
      <c r="S116" s="26"/>
      <c r="T116" s="21"/>
      <c r="U116" s="26"/>
    </row>
    <row r="117" spans="1:21" x14ac:dyDescent="0.2">
      <c r="B117" s="21"/>
      <c r="C117" s="26"/>
      <c r="D117" s="21"/>
      <c r="E117" s="26"/>
      <c r="F117" s="21"/>
      <c r="G117" s="26"/>
      <c r="H117" s="21"/>
      <c r="I117" s="26"/>
      <c r="J117" s="21"/>
      <c r="K117" s="26"/>
      <c r="L117" s="21"/>
      <c r="M117" s="26"/>
      <c r="N117" s="21"/>
      <c r="O117" s="26"/>
      <c r="P117" s="26"/>
      <c r="Q117" s="26"/>
      <c r="R117" s="21"/>
      <c r="S117" s="26"/>
      <c r="T117" s="21"/>
      <c r="U117" s="26"/>
    </row>
    <row r="118" spans="1:21" x14ac:dyDescent="0.2">
      <c r="B118" s="21"/>
      <c r="C118" s="26"/>
      <c r="D118" s="21"/>
      <c r="E118" s="26"/>
      <c r="F118" s="21"/>
      <c r="G118" s="26"/>
      <c r="H118" s="21"/>
      <c r="I118" s="26"/>
      <c r="J118" s="21"/>
      <c r="K118" s="26"/>
      <c r="L118" s="21"/>
      <c r="M118" s="26"/>
      <c r="N118" s="21"/>
      <c r="O118" s="26"/>
      <c r="P118" s="26"/>
      <c r="Q118" s="26"/>
      <c r="R118" s="21"/>
      <c r="S118" s="26"/>
      <c r="T118" s="21"/>
      <c r="U118" s="26"/>
    </row>
    <row r="119" spans="1:21" x14ac:dyDescent="0.2">
      <c r="B119" s="21"/>
      <c r="C119" s="26"/>
      <c r="D119" s="21"/>
      <c r="E119" s="26"/>
      <c r="F119" s="21"/>
      <c r="G119" s="26"/>
      <c r="H119" s="21"/>
      <c r="I119" s="26"/>
      <c r="J119" s="21"/>
      <c r="K119" s="26"/>
      <c r="L119" s="21"/>
      <c r="M119" s="26"/>
      <c r="N119" s="21"/>
      <c r="O119" s="26"/>
      <c r="P119" s="26"/>
      <c r="Q119" s="26"/>
      <c r="R119" s="21"/>
      <c r="S119" s="26"/>
      <c r="T119" s="21"/>
      <c r="U119" s="26"/>
    </row>
    <row r="120" spans="1:21" x14ac:dyDescent="0.2">
      <c r="B120" s="21"/>
      <c r="C120" s="26"/>
      <c r="D120" s="21"/>
      <c r="E120" s="26"/>
      <c r="F120" s="21"/>
      <c r="G120" s="26"/>
      <c r="H120" s="21"/>
      <c r="I120" s="26"/>
      <c r="J120" s="21"/>
      <c r="K120" s="26"/>
      <c r="L120" s="21"/>
      <c r="M120" s="26"/>
      <c r="N120" s="21"/>
      <c r="O120" s="26"/>
      <c r="P120" s="26"/>
      <c r="Q120" s="26"/>
      <c r="R120" s="21"/>
      <c r="S120" s="26"/>
      <c r="T120" s="21"/>
      <c r="U120" s="26"/>
    </row>
    <row r="123" spans="1:21" x14ac:dyDescent="0.2">
      <c r="B123" s="21"/>
      <c r="C123" s="26"/>
      <c r="D123" s="21"/>
      <c r="E123" s="26"/>
      <c r="F123" s="21"/>
      <c r="G123" s="26"/>
      <c r="H123" s="21"/>
      <c r="I123" s="26"/>
      <c r="J123" s="21"/>
      <c r="K123" s="26"/>
      <c r="L123" s="21"/>
      <c r="M123" s="26"/>
      <c r="N123" s="21"/>
      <c r="O123" s="26"/>
      <c r="P123" s="26"/>
      <c r="Q123" s="26"/>
      <c r="R123" s="21"/>
      <c r="S123" s="26"/>
      <c r="T123" s="21"/>
      <c r="U123" s="26"/>
    </row>
    <row r="124" spans="1:21" x14ac:dyDescent="0.2">
      <c r="B124" s="21"/>
      <c r="C124" s="26"/>
      <c r="D124" s="21"/>
      <c r="E124" s="26"/>
      <c r="F124" s="21"/>
      <c r="G124" s="26"/>
      <c r="H124" s="21"/>
      <c r="I124" s="26"/>
      <c r="J124" s="21"/>
      <c r="K124" s="26"/>
      <c r="L124" s="21"/>
      <c r="M124" s="26"/>
      <c r="N124" s="21"/>
      <c r="O124" s="26"/>
      <c r="P124" s="26"/>
      <c r="Q124" s="26"/>
      <c r="R124" s="21"/>
      <c r="S124" s="26"/>
      <c r="T124" s="21"/>
      <c r="U124" s="26"/>
    </row>
    <row r="125" spans="1:21" x14ac:dyDescent="0.2">
      <c r="B125" s="21"/>
      <c r="C125" s="26"/>
      <c r="D125" s="21"/>
      <c r="E125" s="26"/>
      <c r="F125" s="21"/>
      <c r="G125" s="26"/>
      <c r="H125" s="21"/>
      <c r="I125" s="26"/>
      <c r="J125" s="21"/>
      <c r="K125" s="26"/>
      <c r="L125" s="21"/>
      <c r="M125" s="26"/>
      <c r="N125" s="21"/>
      <c r="O125" s="26"/>
      <c r="P125" s="26"/>
      <c r="Q125" s="26"/>
      <c r="R125" s="21"/>
      <c r="S125" s="26"/>
      <c r="T125" s="21"/>
      <c r="U125" s="26"/>
    </row>
  </sheetData>
  <mergeCells count="30">
    <mergeCell ref="T4:U5"/>
    <mergeCell ref="P64:Q65"/>
    <mergeCell ref="T64:U65"/>
    <mergeCell ref="A1:U1"/>
    <mergeCell ref="A2:U2"/>
    <mergeCell ref="A3:U3"/>
    <mergeCell ref="A60:U60"/>
    <mergeCell ref="A61:U61"/>
    <mergeCell ref="A62:U62"/>
    <mergeCell ref="N4:O5"/>
    <mergeCell ref="F65:G65"/>
    <mergeCell ref="H65:I65"/>
    <mergeCell ref="J65:K65"/>
    <mergeCell ref="L65:M65"/>
    <mergeCell ref="F64:M64"/>
    <mergeCell ref="A64:A66"/>
    <mergeCell ref="A4:A6"/>
    <mergeCell ref="F4:M4"/>
    <mergeCell ref="B4:C5"/>
    <mergeCell ref="D4:E5"/>
    <mergeCell ref="F5:G5"/>
    <mergeCell ref="H5:I5"/>
    <mergeCell ref="D64:E65"/>
    <mergeCell ref="J5:K5"/>
    <mergeCell ref="L5:M5"/>
    <mergeCell ref="B64:C65"/>
    <mergeCell ref="R4:S5"/>
    <mergeCell ref="R64:S65"/>
    <mergeCell ref="N64:O65"/>
    <mergeCell ref="P4:Q5"/>
  </mergeCells>
  <phoneticPr fontId="0" type="noConversion"/>
  <printOptions horizontalCentered="1"/>
  <pageMargins left="0.97870078740157473" right="0.19685039370078741" top="0.78740157480314965" bottom="0.78740157480314965" header="0" footer="0.19685039370078741"/>
  <pageSetup paperSize="9" scale="73" firstPageNumber="18" orientation="landscape" useFirstPageNumber="1" r:id="rId1"/>
  <headerFooter alignWithMargins="0">
    <oddFooter>&amp;L&amp;Z&amp;F+&amp;F+&amp;A&amp;C&amp;P&amp;R&amp;D+&amp;T</oddFooter>
  </headerFooter>
  <rowBreaks count="1" manualBreakCount="1">
    <brk id="58" max="16383" man="1"/>
  </rowBreaks>
  <ignoredErrors>
    <ignoredError sqref="D11:I11 D24:G24 F8:G8 E71:G80 E96:F96 I96 D32:G33 E12:G15 I8 I12:I15 K8 M8 O8 G17:G23 E25:G31 D36:I36 E34:G35 E39:G45 I39:I45 E49:G52 I49:I52 K49:K52 M49:M52 O49:O52 I71:I80 K71 M71 O71:O80 K96 M96 O96 D38:I38 E37 G37 I37 I17:I35 K11:K45 M11:M45 O11:O45 D95:O95" formula="1"/>
    <ignoredError sqref="D17:F17 E23:F23 E18:F18 E19:F22" formula="1" emptyCellReference="1"/>
    <ignoredError sqref="B17:C23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I116"/>
  <sheetViews>
    <sheetView zoomScaleNormal="100" workbookViewId="0">
      <selection activeCell="B106" sqref="B106"/>
    </sheetView>
  </sheetViews>
  <sheetFormatPr baseColWidth="10" defaultColWidth="12" defaultRowHeight="11.25" x14ac:dyDescent="0.2"/>
  <cols>
    <col min="1" max="1" width="69.5" style="106" customWidth="1"/>
    <col min="2" max="2" width="14.1640625" style="106" customWidth="1"/>
    <col min="3" max="3" width="12.5" style="106" customWidth="1"/>
    <col min="4" max="4" width="13" style="106" customWidth="1"/>
    <col min="5" max="5" width="13.1640625" style="109" customWidth="1"/>
    <col min="6" max="6" width="16.6640625" style="109" bestFit="1" customWidth="1"/>
    <col min="7" max="7" width="12.1640625" style="109" bestFit="1" customWidth="1"/>
    <col min="8" max="8" width="16" style="106" customWidth="1"/>
    <col min="9" max="9" width="18" style="106" customWidth="1"/>
    <col min="10" max="10" width="11.6640625" style="106" customWidth="1"/>
    <col min="11" max="11" width="10.6640625" style="106" customWidth="1"/>
    <col min="12" max="12" width="11.5" style="106" bestFit="1" customWidth="1"/>
    <col min="13" max="13" width="11" style="106" customWidth="1"/>
    <col min="14" max="16384" width="12" style="106"/>
  </cols>
  <sheetData>
    <row r="1" spans="1:35" x14ac:dyDescent="0.2">
      <c r="A1" s="228" t="s">
        <v>92</v>
      </c>
      <c r="B1" s="228"/>
      <c r="C1" s="228"/>
      <c r="D1" s="228"/>
      <c r="E1" s="228"/>
      <c r="F1" s="228"/>
      <c r="G1" s="228"/>
      <c r="H1" s="228"/>
      <c r="I1" s="228"/>
    </row>
    <row r="2" spans="1:35" x14ac:dyDescent="0.2">
      <c r="A2" s="229" t="s">
        <v>66</v>
      </c>
      <c r="B2" s="229"/>
      <c r="C2" s="229"/>
      <c r="D2" s="229"/>
      <c r="E2" s="229"/>
      <c r="F2" s="229"/>
      <c r="G2" s="229"/>
      <c r="H2" s="229"/>
      <c r="I2" s="229"/>
    </row>
    <row r="3" spans="1:35" ht="13.15" customHeight="1" x14ac:dyDescent="0.2">
      <c r="A3" s="230" t="s">
        <v>70</v>
      </c>
      <c r="B3" s="230"/>
      <c r="C3" s="230"/>
      <c r="D3" s="230"/>
      <c r="E3" s="230"/>
      <c r="F3" s="230"/>
      <c r="G3" s="230"/>
      <c r="H3" s="230"/>
      <c r="I3" s="230"/>
    </row>
    <row r="4" spans="1:35" ht="11.25" customHeight="1" x14ac:dyDescent="0.2">
      <c r="A4" s="223" t="s">
        <v>31</v>
      </c>
      <c r="B4" s="226" t="s">
        <v>27</v>
      </c>
      <c r="C4" s="226"/>
      <c r="D4" s="226"/>
      <c r="E4" s="226"/>
      <c r="F4" s="226"/>
      <c r="G4" s="226"/>
      <c r="H4" s="226"/>
      <c r="I4" s="226"/>
    </row>
    <row r="5" spans="1:35" ht="12" customHeight="1" x14ac:dyDescent="0.2">
      <c r="A5" s="224"/>
      <c r="B5" s="224" t="s">
        <v>27</v>
      </c>
      <c r="C5" s="226" t="s">
        <v>7</v>
      </c>
      <c r="D5" s="226"/>
      <c r="E5" s="226"/>
      <c r="F5" s="226"/>
      <c r="G5" s="231" t="s">
        <v>1</v>
      </c>
      <c r="H5" s="209" t="s">
        <v>129</v>
      </c>
      <c r="I5" s="209" t="s">
        <v>135</v>
      </c>
    </row>
    <row r="6" spans="1:35" ht="11.25" customHeight="1" x14ac:dyDescent="0.2">
      <c r="A6" s="225"/>
      <c r="B6" s="233"/>
      <c r="C6" s="178" t="s">
        <v>9</v>
      </c>
      <c r="D6" s="178" t="s">
        <v>89</v>
      </c>
      <c r="E6" s="178" t="s">
        <v>10</v>
      </c>
      <c r="F6" s="178" t="s">
        <v>90</v>
      </c>
      <c r="G6" s="232"/>
      <c r="H6" s="210"/>
      <c r="I6" s="210"/>
    </row>
    <row r="7" spans="1:35" x14ac:dyDescent="0.2">
      <c r="A7" s="107"/>
      <c r="B7" s="107"/>
      <c r="C7" s="107"/>
      <c r="D7" s="107"/>
      <c r="E7" s="107"/>
      <c r="F7" s="107"/>
      <c r="G7" s="106"/>
    </row>
    <row r="8" spans="1:35" s="20" customFormat="1" ht="12" customHeight="1" x14ac:dyDescent="0.2">
      <c r="A8" s="20" t="s">
        <v>58</v>
      </c>
      <c r="B8" s="70">
        <f>[1]CUADRO5!C8</f>
        <v>7137.2756339441057</v>
      </c>
      <c r="C8" s="70">
        <f>[1]CUADRO5!K8</f>
        <v>7934.920297828221</v>
      </c>
      <c r="D8" s="70">
        <f>[1]CUADRO5!D8</f>
        <v>14202.041611683011</v>
      </c>
      <c r="E8" s="70">
        <f>[1]CUADRO5!E8</f>
        <v>7579.4240407243551</v>
      </c>
      <c r="F8" s="70">
        <f>[1]CUADRO5!F8</f>
        <v>3464.4422332992362</v>
      </c>
      <c r="G8" s="70">
        <f>[1]CUADRO5!G8</f>
        <v>6751.3972020093524</v>
      </c>
      <c r="H8" s="70">
        <f>[1]CUADRO5!H8</f>
        <v>2365.5840712198406</v>
      </c>
      <c r="I8" s="70">
        <f>[1]CUADRO5!J8</f>
        <v>3198.3947622278779</v>
      </c>
      <c r="K8" s="18"/>
      <c r="L8" s="22"/>
      <c r="M8" s="18"/>
      <c r="N8" s="22"/>
      <c r="O8" s="18"/>
      <c r="P8" s="22"/>
    </row>
    <row r="9" spans="1:35" customFormat="1" ht="11.25" customHeight="1" x14ac:dyDescent="0.2">
      <c r="A9" s="40"/>
      <c r="J9" s="106"/>
      <c r="K9" s="18"/>
      <c r="L9" s="22"/>
      <c r="M9" s="18"/>
      <c r="N9" s="22"/>
      <c r="O9" s="18"/>
      <c r="P9" s="22"/>
      <c r="S9" s="15"/>
      <c r="U9" s="15"/>
      <c r="W9" s="15"/>
      <c r="Y9" s="15"/>
      <c r="AA9" s="15"/>
      <c r="AC9" s="15"/>
      <c r="AE9" s="15"/>
      <c r="AG9" s="15"/>
      <c r="AI9" s="15"/>
    </row>
    <row r="10" spans="1:35" customFormat="1" ht="12.75" customHeight="1" x14ac:dyDescent="0.2">
      <c r="A10" s="14" t="s">
        <v>34</v>
      </c>
      <c r="B10" s="81"/>
      <c r="C10" s="81"/>
      <c r="D10" s="81"/>
      <c r="E10" s="81"/>
      <c r="F10" s="81"/>
      <c r="G10" s="81"/>
      <c r="H10" s="81"/>
      <c r="I10" s="81"/>
      <c r="J10" s="106"/>
      <c r="K10" s="23"/>
      <c r="L10" s="23"/>
      <c r="M10" s="23"/>
      <c r="N10" s="23"/>
      <c r="O10" s="23"/>
      <c r="P10" s="23"/>
      <c r="S10" s="15"/>
      <c r="U10" s="15"/>
      <c r="W10" s="15"/>
      <c r="Y10" s="15"/>
      <c r="AA10" s="15"/>
      <c r="AC10" s="15"/>
      <c r="AE10" s="15"/>
      <c r="AG10" s="15"/>
      <c r="AI10" s="15"/>
    </row>
    <row r="11" spans="1:35" customFormat="1" x14ac:dyDescent="0.2">
      <c r="A11" s="41" t="s">
        <v>55</v>
      </c>
      <c r="B11" s="171">
        <f>[1]CUADRO5!C9</f>
        <v>8597.6021037436512</v>
      </c>
      <c r="C11" s="171">
        <f>[1]CUADRO5!K9</f>
        <v>9693.2646765105419</v>
      </c>
      <c r="D11" s="171">
        <f>[1]CUADRO5!D9</f>
        <v>15119.080771186909</v>
      </c>
      <c r="E11" s="171">
        <f>[1]CUADRO5!E9</f>
        <v>9343.4774390694965</v>
      </c>
      <c r="F11" s="171">
        <f>[1]CUADRO5!F9</f>
        <v>3615.8971548869222</v>
      </c>
      <c r="G11" s="171">
        <f>[1]CUADRO5!G9</f>
        <v>7592.572127765734</v>
      </c>
      <c r="H11" s="171">
        <f>[1]CUADRO5!H9</f>
        <v>2667.2512542377185</v>
      </c>
      <c r="I11" s="171">
        <f>[1]CUADRO5!J9</f>
        <v>3739.1936759755304</v>
      </c>
      <c r="J11" s="106"/>
      <c r="K11" s="42"/>
      <c r="L11" s="43"/>
      <c r="M11" s="42"/>
      <c r="N11" s="43"/>
      <c r="O11" s="42"/>
      <c r="P11" s="43"/>
      <c r="S11" s="15"/>
      <c r="U11" s="15"/>
      <c r="W11" s="15"/>
      <c r="Y11" s="15"/>
      <c r="AA11" s="15"/>
      <c r="AC11" s="15"/>
      <c r="AE11" s="15"/>
      <c r="AG11" s="15"/>
      <c r="AI11" s="15"/>
    </row>
    <row r="12" spans="1:35" customFormat="1" x14ac:dyDescent="0.2">
      <c r="A12" s="44" t="s">
        <v>50</v>
      </c>
      <c r="B12" s="171">
        <f>[1]CUADRO5!C12</f>
        <v>9478.9912620095693</v>
      </c>
      <c r="C12" s="171">
        <f>[1]CUADRO5!K12</f>
        <v>11152.280871627087</v>
      </c>
      <c r="D12" s="171">
        <f>[1]CUADRO5!D12</f>
        <v>16427.328527152673</v>
      </c>
      <c r="E12" s="171">
        <f>[1]CUADRO5!E12</f>
        <v>10173.797657947995</v>
      </c>
      <c r="F12" s="171">
        <f>[1]CUADRO5!F12</f>
        <v>4302.0265888456552</v>
      </c>
      <c r="G12" s="171">
        <f>[1]CUADRO5!G12</f>
        <v>7416.1337765325898</v>
      </c>
      <c r="H12" s="171">
        <f>[1]CUADRO5!H12</f>
        <v>2357.6923076923076</v>
      </c>
      <c r="I12" s="171">
        <f>[1]CUADRO5!J12</f>
        <v>2586.1823598447236</v>
      </c>
      <c r="J12" s="106"/>
      <c r="K12" s="21"/>
      <c r="L12" s="43"/>
      <c r="M12" s="42"/>
      <c r="N12" s="43"/>
      <c r="O12" s="42"/>
      <c r="P12" s="43"/>
      <c r="S12" s="15"/>
      <c r="U12" s="15"/>
      <c r="W12" s="15"/>
      <c r="Y12" s="15"/>
      <c r="AA12" s="15"/>
      <c r="AC12" s="15"/>
      <c r="AE12" s="15"/>
      <c r="AG12" s="15"/>
      <c r="AI12" s="15"/>
    </row>
    <row r="13" spans="1:35" customFormat="1" x14ac:dyDescent="0.2">
      <c r="A13" s="44" t="s">
        <v>51</v>
      </c>
      <c r="B13" s="171">
        <f>[1]CUADRO5!C13</f>
        <v>9821.9890961751698</v>
      </c>
      <c r="C13" s="171">
        <f>[1]CUADRO5!K13</f>
        <v>11244.345152491949</v>
      </c>
      <c r="D13" s="171">
        <f>[1]CUADRO5!D13</f>
        <v>15942.028985507246</v>
      </c>
      <c r="E13" s="171">
        <f>[1]CUADRO5!E13</f>
        <v>11406.303920210561</v>
      </c>
      <c r="F13" s="171">
        <f>[1]CUADRO5!F13</f>
        <v>4241.1704834605589</v>
      </c>
      <c r="G13" s="171">
        <f>[1]CUADRO5!G13</f>
        <v>6958.7502649240523</v>
      </c>
      <c r="H13" s="171">
        <f>[1]CUADRO5!H13</f>
        <v>3266.666666666667</v>
      </c>
      <c r="I13" s="171">
        <f>[1]CUADRO5!J13</f>
        <v>5743.2159624413143</v>
      </c>
      <c r="J13" s="106"/>
      <c r="K13" s="21"/>
      <c r="L13" s="43"/>
      <c r="M13" s="42"/>
      <c r="N13" s="43"/>
      <c r="O13" s="42"/>
      <c r="P13" s="43"/>
      <c r="S13" s="15"/>
      <c r="U13" s="15"/>
      <c r="W13" s="15"/>
      <c r="Y13" s="15"/>
      <c r="AA13" s="15"/>
      <c r="AC13" s="15"/>
      <c r="AE13" s="15"/>
      <c r="AG13" s="15"/>
      <c r="AI13" s="15"/>
    </row>
    <row r="14" spans="1:35" customFormat="1" x14ac:dyDescent="0.2">
      <c r="A14" s="44" t="s">
        <v>77</v>
      </c>
      <c r="B14" s="171">
        <f>[1]CUADRO5!C14</f>
        <v>8089.8036717198092</v>
      </c>
      <c r="C14" s="171">
        <f>[1]CUADRO5!K14</f>
        <v>8891.0912323807497</v>
      </c>
      <c r="D14" s="171">
        <f>[1]CUADRO5!D14</f>
        <v>14368.833605428956</v>
      </c>
      <c r="E14" s="171">
        <f>[1]CUADRO5!E14</f>
        <v>8591.6693631957423</v>
      </c>
      <c r="F14" s="171">
        <f>[1]CUADRO5!F14</f>
        <v>3383.8457229427722</v>
      </c>
      <c r="G14" s="171">
        <f>[1]CUADRO5!G14</f>
        <v>7746.859117482084</v>
      </c>
      <c r="H14" s="171">
        <f>[1]CUADRO5!H14</f>
        <v>0</v>
      </c>
      <c r="I14" s="171">
        <f>[1]CUADRO5!J14</f>
        <v>3679.2324786659406</v>
      </c>
      <c r="J14" s="106"/>
      <c r="K14" s="21"/>
      <c r="L14" s="43"/>
      <c r="M14" s="42"/>
      <c r="N14" s="43"/>
      <c r="O14" s="42"/>
      <c r="P14" s="43"/>
      <c r="S14" s="15"/>
      <c r="U14" s="15"/>
      <c r="W14" s="15"/>
      <c r="Y14" s="15"/>
      <c r="AA14" s="15"/>
      <c r="AC14" s="15"/>
      <c r="AE14" s="15"/>
      <c r="AG14" s="15"/>
      <c r="AI14" s="15"/>
    </row>
    <row r="15" spans="1:35" customFormat="1" x14ac:dyDescent="0.2">
      <c r="A15" s="41" t="s">
        <v>52</v>
      </c>
      <c r="B15" s="171">
        <f>[1]CUADRO5!C15</f>
        <v>4950.3443226661957</v>
      </c>
      <c r="C15" s="171">
        <f>[1]CUADRO5!K15</f>
        <v>4993.3840554938415</v>
      </c>
      <c r="D15" s="171">
        <f>[1]CUADRO5!D15</f>
        <v>11551.50454264377</v>
      </c>
      <c r="E15" s="171">
        <f>[1]CUADRO5!E15</f>
        <v>4695.8118602142767</v>
      </c>
      <c r="F15" s="171">
        <f>[1]CUADRO5!F15</f>
        <v>3243.8676501142731</v>
      </c>
      <c r="G15" s="171">
        <f>[1]CUADRO5!G15</f>
        <v>5614.849805967674</v>
      </c>
      <c r="H15" s="171">
        <f>[1]CUADRO5!H15</f>
        <v>800</v>
      </c>
      <c r="I15" s="171">
        <f>[1]CUADRO5!J15</f>
        <v>2683.1271077861097</v>
      </c>
      <c r="J15" s="106"/>
      <c r="K15" s="21"/>
      <c r="L15" s="43"/>
      <c r="M15" s="42"/>
      <c r="N15" s="43"/>
      <c r="O15" s="42"/>
      <c r="P15" s="43"/>
      <c r="S15" s="15"/>
      <c r="U15" s="15"/>
      <c r="W15" s="15"/>
      <c r="Y15" s="15"/>
      <c r="AA15" s="15"/>
      <c r="AC15" s="15"/>
      <c r="AE15" s="15"/>
      <c r="AG15" s="15"/>
      <c r="AI15" s="15"/>
    </row>
    <row r="16" spans="1:35" customFormat="1" x14ac:dyDescent="0.2">
      <c r="A16" s="42"/>
      <c r="J16" s="106"/>
      <c r="K16" s="21"/>
      <c r="L16" s="43"/>
      <c r="M16" s="21"/>
      <c r="N16" s="43"/>
      <c r="O16" s="21"/>
      <c r="P16" s="43"/>
      <c r="S16" s="15"/>
      <c r="U16" s="15"/>
      <c r="W16" s="15"/>
      <c r="Y16" s="15"/>
      <c r="AA16" s="15"/>
      <c r="AC16" s="15"/>
      <c r="AE16" s="15"/>
      <c r="AG16" s="15"/>
      <c r="AI16" s="15"/>
    </row>
    <row r="17" spans="1:35" customFormat="1" x14ac:dyDescent="0.2">
      <c r="A17" s="14" t="s">
        <v>33</v>
      </c>
      <c r="J17" s="106"/>
      <c r="K17" s="18"/>
      <c r="L17" s="18"/>
      <c r="M17" s="18"/>
      <c r="N17" s="18"/>
      <c r="O17" s="18"/>
      <c r="P17" s="18"/>
      <c r="S17" s="15"/>
      <c r="U17" s="15"/>
      <c r="W17" s="15"/>
      <c r="Y17" s="15"/>
      <c r="AA17" s="15"/>
      <c r="AC17" s="15"/>
      <c r="AE17" s="15"/>
      <c r="AG17" s="15"/>
      <c r="AI17" s="15"/>
    </row>
    <row r="18" spans="1:35" customFormat="1" x14ac:dyDescent="0.2">
      <c r="A18" s="41" t="s">
        <v>35</v>
      </c>
      <c r="B18" s="171">
        <f>[1]CUADRO5!C16</f>
        <v>4211.979850886034</v>
      </c>
      <c r="C18" s="171">
        <f>[1]CUADRO5!K16</f>
        <v>3817.0210011171689</v>
      </c>
      <c r="D18" s="171">
        <f>[1]CUADRO5!D16</f>
        <v>0</v>
      </c>
      <c r="E18" s="171">
        <f>[1]CUADRO5!E16</f>
        <v>3963.6595864402307</v>
      </c>
      <c r="F18" s="171">
        <f>[1]CUADRO5!F16</f>
        <v>2731.0898596627412</v>
      </c>
      <c r="G18" s="171">
        <f>[1]CUADRO5!G16</f>
        <v>5263.6522725224786</v>
      </c>
      <c r="H18" s="171">
        <f>[1]CUADRO5!H16</f>
        <v>1000</v>
      </c>
      <c r="I18" s="171">
        <f>[1]CUADRO5!J16</f>
        <v>3041.0498421221464</v>
      </c>
      <c r="J18" s="106"/>
      <c r="K18" s="42"/>
      <c r="L18" s="43"/>
      <c r="M18" s="42"/>
      <c r="N18" s="43"/>
      <c r="O18" s="42"/>
      <c r="P18" s="43"/>
      <c r="S18" s="15"/>
      <c r="U18" s="15"/>
      <c r="W18" s="15"/>
      <c r="Y18" s="15"/>
      <c r="AA18" s="15"/>
      <c r="AC18" s="15"/>
      <c r="AE18" s="15"/>
      <c r="AG18" s="15"/>
      <c r="AI18" s="15"/>
    </row>
    <row r="19" spans="1:35" customFormat="1" x14ac:dyDescent="0.2">
      <c r="A19" s="41" t="s">
        <v>36</v>
      </c>
      <c r="B19" s="171">
        <f>[1]CUADRO5!C17</f>
        <v>5328.2157968490201</v>
      </c>
      <c r="C19" s="171">
        <f>[1]CUADRO5!K17</f>
        <v>5610.7216549544401</v>
      </c>
      <c r="D19" s="171">
        <f>[1]CUADRO5!D17</f>
        <v>9543.1399710306123</v>
      </c>
      <c r="E19" s="171">
        <f>[1]CUADRO5!E17</f>
        <v>5834.6591652681054</v>
      </c>
      <c r="F19" s="171">
        <f>[1]CUADRO5!F17</f>
        <v>3300.8701698461527</v>
      </c>
      <c r="G19" s="171">
        <f>[1]CUADRO5!G17</f>
        <v>5600.2141279775624</v>
      </c>
      <c r="H19" s="171">
        <f>[1]CUADRO5!H17</f>
        <v>4000</v>
      </c>
      <c r="I19" s="171">
        <f>[1]CUADRO5!J17</f>
        <v>2911.3174256092625</v>
      </c>
      <c r="J19" s="106"/>
      <c r="K19" s="42"/>
      <c r="L19" s="43"/>
      <c r="M19" s="42"/>
      <c r="N19" s="43"/>
      <c r="O19" s="42"/>
      <c r="P19" s="43"/>
      <c r="S19" s="15"/>
      <c r="U19" s="15"/>
      <c r="W19" s="15"/>
      <c r="Y19" s="15"/>
      <c r="AA19" s="15"/>
      <c r="AC19" s="15"/>
      <c r="AE19" s="15"/>
      <c r="AG19" s="15"/>
      <c r="AI19" s="15"/>
    </row>
    <row r="20" spans="1:35" customFormat="1" x14ac:dyDescent="0.2">
      <c r="A20" s="41" t="s">
        <v>37</v>
      </c>
      <c r="B20" s="171">
        <f>[1]CUADRO5!C18</f>
        <v>8135.7271736654357</v>
      </c>
      <c r="C20" s="171">
        <f>[1]CUADRO5!K18</f>
        <v>8955.5678824620045</v>
      </c>
      <c r="D20" s="171">
        <f>[1]CUADRO5!D18</f>
        <v>12907.815596366809</v>
      </c>
      <c r="E20" s="171">
        <f>[1]CUADRO5!E18</f>
        <v>8780.651025650046</v>
      </c>
      <c r="F20" s="171">
        <f>[1]CUADRO5!F18</f>
        <v>3852.5815091259769</v>
      </c>
      <c r="G20" s="171">
        <f>[1]CUADRO5!G18</f>
        <v>7465.6485376883375</v>
      </c>
      <c r="H20" s="171">
        <f>[1]CUADRO5!H18</f>
        <v>2384.4723964822078</v>
      </c>
      <c r="I20" s="171">
        <f>[1]CUADRO5!J18</f>
        <v>3892.5587543224065</v>
      </c>
      <c r="J20" s="106"/>
      <c r="K20" s="42"/>
      <c r="L20" s="43"/>
      <c r="M20" s="42"/>
      <c r="N20" s="43"/>
      <c r="O20" s="42"/>
      <c r="P20" s="43"/>
      <c r="S20" s="15"/>
      <c r="U20" s="15"/>
      <c r="W20" s="15"/>
      <c r="Y20" s="15"/>
      <c r="AA20" s="15"/>
      <c r="AC20" s="15"/>
      <c r="AE20" s="15"/>
      <c r="AG20" s="15"/>
      <c r="AI20" s="15"/>
    </row>
    <row r="21" spans="1:35" customFormat="1" x14ac:dyDescent="0.2">
      <c r="A21" s="41" t="s">
        <v>38</v>
      </c>
      <c r="B21" s="171">
        <f>[1]CUADRO5!C19</f>
        <v>13768.320048142263</v>
      </c>
      <c r="C21" s="171">
        <f>[1]CUADRO5!K19</f>
        <v>14366.5108398178</v>
      </c>
      <c r="D21" s="171">
        <f>[1]CUADRO5!D19</f>
        <v>16299.098574243428</v>
      </c>
      <c r="E21" s="171">
        <f>[1]CUADRO5!E19</f>
        <v>13345.185569162652</v>
      </c>
      <c r="F21" s="171">
        <f>[1]CUADRO5!F19</f>
        <v>4201.3661434163114</v>
      </c>
      <c r="G21" s="171">
        <f>[1]CUADRO5!G19</f>
        <v>12882.440985203581</v>
      </c>
      <c r="H21" s="171">
        <f>[1]CUADRO5!H19</f>
        <v>2000</v>
      </c>
      <c r="I21" s="171">
        <f>[1]CUADRO5!J19</f>
        <v>4631.9422577946034</v>
      </c>
      <c r="J21" s="106"/>
      <c r="K21" s="42"/>
      <c r="L21" s="43"/>
      <c r="M21" s="42"/>
      <c r="N21" s="43"/>
      <c r="O21" s="42"/>
      <c r="P21" s="43"/>
      <c r="S21" s="15"/>
      <c r="U21" s="15"/>
      <c r="W21" s="15"/>
      <c r="Y21" s="15"/>
      <c r="AA21" s="15"/>
      <c r="AC21" s="15"/>
      <c r="AE21" s="15"/>
      <c r="AG21" s="15"/>
      <c r="AI21" s="15"/>
    </row>
    <row r="22" spans="1:35" customFormat="1" x14ac:dyDescent="0.2">
      <c r="A22" s="41" t="s">
        <v>45</v>
      </c>
      <c r="B22" s="171">
        <f>[1]CUADRO5!C20</f>
        <v>6463.0806003052521</v>
      </c>
      <c r="C22" s="171">
        <f>[1]CUADRO5!K20</f>
        <v>8394.9047811407127</v>
      </c>
      <c r="D22" s="171">
        <f>[1]CUADRO5!D20</f>
        <v>20000</v>
      </c>
      <c r="E22" s="171">
        <f>[1]CUADRO5!E20</f>
        <v>8373.4343082042706</v>
      </c>
      <c r="F22" s="171">
        <f>[1]CUADRO5!F20</f>
        <v>6543.1868199373266</v>
      </c>
      <c r="G22" s="171">
        <f>[1]CUADRO5!G20</f>
        <v>6294.7824173737781</v>
      </c>
      <c r="H22" s="171">
        <f>[1]CUADRO5!H20</f>
        <v>0</v>
      </c>
      <c r="I22" s="171">
        <f>[1]CUADRO5!J20</f>
        <v>2310.5682114555811</v>
      </c>
      <c r="J22" s="106"/>
      <c r="K22" s="42"/>
      <c r="L22" s="43"/>
      <c r="M22" s="42"/>
      <c r="N22" s="43"/>
      <c r="O22" s="42"/>
      <c r="P22" s="43"/>
      <c r="S22" s="15"/>
      <c r="U22" s="15"/>
      <c r="W22" s="15"/>
      <c r="Y22" s="15"/>
      <c r="AA22" s="15"/>
      <c r="AC22" s="15"/>
      <c r="AE22" s="15"/>
      <c r="AG22" s="15"/>
      <c r="AI22" s="15"/>
    </row>
    <row r="23" spans="1:35" customFormat="1" x14ac:dyDescent="0.2">
      <c r="J23" s="106"/>
      <c r="L23" s="15"/>
      <c r="N23" s="15"/>
      <c r="P23" s="15"/>
      <c r="S23" s="15"/>
      <c r="U23" s="15"/>
      <c r="W23" s="15"/>
      <c r="Y23" s="15"/>
      <c r="AA23" s="15"/>
      <c r="AC23" s="15"/>
      <c r="AE23" s="15"/>
      <c r="AG23" s="15"/>
      <c r="AI23" s="15"/>
    </row>
    <row r="24" spans="1:35" customFormat="1" ht="11.25" customHeight="1" x14ac:dyDescent="0.2">
      <c r="A24" s="14" t="s">
        <v>17</v>
      </c>
      <c r="J24" s="106"/>
      <c r="K24" s="18"/>
      <c r="L24" s="18"/>
      <c r="M24" s="18"/>
      <c r="N24" s="18"/>
      <c r="O24" s="18"/>
      <c r="P24" s="18"/>
      <c r="S24" s="15"/>
      <c r="U24" s="15"/>
      <c r="W24" s="15"/>
      <c r="Y24" s="15"/>
      <c r="AA24" s="15"/>
      <c r="AC24" s="15"/>
      <c r="AE24" s="15"/>
      <c r="AG24" s="15"/>
      <c r="AI24" s="15"/>
    </row>
    <row r="25" spans="1:35" customFormat="1" x14ac:dyDescent="0.2">
      <c r="A25" s="41" t="s">
        <v>39</v>
      </c>
      <c r="B25" s="171">
        <f>[1]CUADRO5!C21</f>
        <v>3618.6194582658209</v>
      </c>
      <c r="C25" s="171">
        <f>[1]CUADRO5!K21</f>
        <v>3891.9369943538732</v>
      </c>
      <c r="D25" s="171">
        <f>[1]CUADRO5!D21</f>
        <v>7266.666666666667</v>
      </c>
      <c r="E25" s="171">
        <f>[1]CUADRO5!E21</f>
        <v>3998.2447892883324</v>
      </c>
      <c r="F25" s="171">
        <f>[1]CUADRO5!F21</f>
        <v>2266.8780423134581</v>
      </c>
      <c r="G25" s="171">
        <f>[1]CUADRO5!G21</f>
        <v>4048.4082179252318</v>
      </c>
      <c r="H25" s="171">
        <f>[1]CUADRO5!H21</f>
        <v>2375.3434776154263</v>
      </c>
      <c r="I25" s="171">
        <f>[1]CUADRO5!J21</f>
        <v>2553.9326269612843</v>
      </c>
      <c r="J25" s="106"/>
      <c r="K25" s="42"/>
      <c r="L25" s="43"/>
      <c r="M25" s="42"/>
      <c r="N25" s="43"/>
      <c r="O25" s="42"/>
      <c r="P25" s="43"/>
      <c r="S25" s="15"/>
      <c r="U25" s="15"/>
      <c r="W25" s="15"/>
      <c r="Y25" s="15"/>
      <c r="AA25" s="15"/>
      <c r="AC25" s="15"/>
      <c r="AE25" s="15"/>
      <c r="AG25" s="15"/>
      <c r="AI25" s="15"/>
    </row>
    <row r="26" spans="1:35" customFormat="1" x14ac:dyDescent="0.2">
      <c r="A26" s="41" t="s">
        <v>40</v>
      </c>
      <c r="B26" s="171">
        <f>[1]CUADRO5!C22</f>
        <v>6480.8441305671704</v>
      </c>
      <c r="C26" s="171">
        <f>[1]CUADRO5!K22</f>
        <v>7278.9885840112483</v>
      </c>
      <c r="D26" s="171">
        <f>[1]CUADRO5!D22</f>
        <v>10345.343317342005</v>
      </c>
      <c r="E26" s="171">
        <f>[1]CUADRO5!E22</f>
        <v>7389.7008243860937</v>
      </c>
      <c r="F26" s="171">
        <f>[1]CUADRO5!F22</f>
        <v>3389.0234245681718</v>
      </c>
      <c r="G26" s="171">
        <f>[1]CUADRO5!G22</f>
        <v>4744.353480505104</v>
      </c>
      <c r="H26" s="171">
        <f>[1]CUADRO5!H22</f>
        <v>2825</v>
      </c>
      <c r="I26" s="171">
        <f>[1]CUADRO5!J22</f>
        <v>3063.2169514895968</v>
      </c>
      <c r="J26" s="106"/>
      <c r="K26" s="42"/>
      <c r="L26" s="43"/>
      <c r="M26" s="42"/>
      <c r="N26" s="43"/>
      <c r="O26" s="42"/>
      <c r="P26" s="43"/>
      <c r="S26" s="15"/>
      <c r="U26" s="15"/>
      <c r="W26" s="15"/>
      <c r="Y26" s="15"/>
      <c r="AA26" s="15"/>
      <c r="AC26" s="15"/>
      <c r="AE26" s="15"/>
      <c r="AG26" s="15"/>
      <c r="AI26" s="15"/>
    </row>
    <row r="27" spans="1:35" customFormat="1" x14ac:dyDescent="0.2">
      <c r="A27" s="41" t="s">
        <v>41</v>
      </c>
      <c r="B27" s="171">
        <f>[1]CUADRO5!C23</f>
        <v>7229.0412996424229</v>
      </c>
      <c r="C27" s="171">
        <f>[1]CUADRO5!K23</f>
        <v>8051.3338986316821</v>
      </c>
      <c r="D27" s="171">
        <f>[1]CUADRO5!D23</f>
        <v>11427.160336583313</v>
      </c>
      <c r="E27" s="171">
        <f>[1]CUADRO5!E23</f>
        <v>7950.2731618812586</v>
      </c>
      <c r="F27" s="171">
        <f>[1]CUADRO5!F23</f>
        <v>3339.0596562394931</v>
      </c>
      <c r="G27" s="171">
        <f>[1]CUADRO5!G23</f>
        <v>6175.4730534780465</v>
      </c>
      <c r="H27" s="171">
        <f>[1]CUADRO5!H23</f>
        <v>0</v>
      </c>
      <c r="I27" s="171">
        <f>[1]CUADRO5!J23</f>
        <v>3733.0021654455386</v>
      </c>
      <c r="J27" s="106"/>
      <c r="K27" s="42"/>
      <c r="L27" s="43"/>
      <c r="M27" s="42"/>
      <c r="N27" s="43"/>
      <c r="O27" s="42"/>
      <c r="P27" s="43"/>
      <c r="S27" s="15"/>
      <c r="U27" s="15"/>
      <c r="W27" s="15"/>
      <c r="Y27" s="15"/>
      <c r="AA27" s="15"/>
      <c r="AC27" s="15"/>
      <c r="AE27" s="15"/>
      <c r="AG27" s="15"/>
      <c r="AI27" s="15"/>
    </row>
    <row r="28" spans="1:35" customFormat="1" x14ac:dyDescent="0.2">
      <c r="A28" s="41" t="s">
        <v>46</v>
      </c>
      <c r="B28" s="171">
        <f>[1]CUADRO5!C24</f>
        <v>7808.2391049285879</v>
      </c>
      <c r="C28" s="171">
        <f>[1]CUADRO5!K24</f>
        <v>8909.1080106245663</v>
      </c>
      <c r="D28" s="171">
        <f>[1]CUADRO5!D24</f>
        <v>13238.431642962378</v>
      </c>
      <c r="E28" s="171">
        <f>[1]CUADRO5!E24</f>
        <v>8750.996385608596</v>
      </c>
      <c r="F28" s="171">
        <f>[1]CUADRO5!F24</f>
        <v>3193.1915210609841</v>
      </c>
      <c r="G28" s="171">
        <f>[1]CUADRO5!G24</f>
        <v>6525.9224183994011</v>
      </c>
      <c r="H28" s="171">
        <f>[1]CUADRO5!H24</f>
        <v>0</v>
      </c>
      <c r="I28" s="171">
        <f>[1]CUADRO5!J24</f>
        <v>3220.2628266973798</v>
      </c>
      <c r="J28" s="106"/>
      <c r="K28" s="42"/>
      <c r="L28" s="43"/>
      <c r="M28" s="42"/>
      <c r="N28" s="43"/>
      <c r="O28" s="42"/>
      <c r="P28" s="43"/>
      <c r="S28" s="15"/>
      <c r="U28" s="15"/>
      <c r="W28" s="15"/>
      <c r="Y28" s="15"/>
      <c r="AA28" s="15"/>
      <c r="AC28" s="15"/>
      <c r="AE28" s="15"/>
      <c r="AG28" s="15"/>
      <c r="AI28" s="15"/>
    </row>
    <row r="29" spans="1:35" customFormat="1" x14ac:dyDescent="0.2">
      <c r="A29" s="41" t="s">
        <v>47</v>
      </c>
      <c r="B29" s="171">
        <f>[1]CUADRO5!C25</f>
        <v>7865.4162637763839</v>
      </c>
      <c r="C29" s="171">
        <f>[1]CUADRO5!K25</f>
        <v>8714.6556690811103</v>
      </c>
      <c r="D29" s="171">
        <f>[1]CUADRO5!D25</f>
        <v>14362.440400728294</v>
      </c>
      <c r="E29" s="171">
        <f>[1]CUADRO5!E25</f>
        <v>8209.0076154670223</v>
      </c>
      <c r="F29" s="171">
        <f>[1]CUADRO5!F25</f>
        <v>4508.559667186536</v>
      </c>
      <c r="G29" s="171">
        <f>[1]CUADRO5!G25</f>
        <v>7684.8810861982711</v>
      </c>
      <c r="H29" s="171">
        <f>[1]CUADRO5!H25</f>
        <v>0</v>
      </c>
      <c r="I29" s="171">
        <f>[1]CUADRO5!J25</f>
        <v>3976.2248246382201</v>
      </c>
      <c r="J29" s="106"/>
      <c r="K29" s="42"/>
      <c r="L29" s="43"/>
      <c r="M29" s="42"/>
      <c r="N29" s="43"/>
      <c r="O29" s="42"/>
      <c r="P29" s="43"/>
      <c r="S29" s="15"/>
      <c r="U29" s="15"/>
      <c r="W29" s="15"/>
      <c r="Y29" s="15"/>
      <c r="AA29" s="15"/>
      <c r="AC29" s="15"/>
      <c r="AE29" s="15"/>
      <c r="AG29" s="15"/>
      <c r="AI29" s="15"/>
    </row>
    <row r="30" spans="1:35" customFormat="1" x14ac:dyDescent="0.2">
      <c r="A30" s="41" t="s">
        <v>48</v>
      </c>
      <c r="B30" s="171">
        <f>[1]CUADRO5!C26</f>
        <v>8150.4054438596149</v>
      </c>
      <c r="C30" s="171">
        <f>[1]CUADRO5!K26</f>
        <v>9498.8109837253687</v>
      </c>
      <c r="D30" s="171">
        <f>[1]CUADRO5!D26</f>
        <v>15817.013322081668</v>
      </c>
      <c r="E30" s="171">
        <f>[1]CUADRO5!E26</f>
        <v>7788.3372664167673</v>
      </c>
      <c r="F30" s="171">
        <f>[1]CUADRO5!F26</f>
        <v>3616.8541016042827</v>
      </c>
      <c r="G30" s="171">
        <f>[1]CUADRO5!G26</f>
        <v>7576.3226065917743</v>
      </c>
      <c r="H30" s="171">
        <f>[1]CUADRO5!H26</f>
        <v>0</v>
      </c>
      <c r="I30" s="171">
        <f>[1]CUADRO5!J26</f>
        <v>3407.6557666879216</v>
      </c>
      <c r="J30" s="106"/>
      <c r="K30" s="42"/>
      <c r="L30" s="43"/>
      <c r="M30" s="42"/>
      <c r="N30" s="43"/>
      <c r="O30" s="42"/>
      <c r="P30" s="43"/>
      <c r="S30" s="15"/>
      <c r="U30" s="15"/>
      <c r="W30" s="15"/>
      <c r="Y30" s="15"/>
      <c r="AA30" s="15"/>
      <c r="AC30" s="15"/>
      <c r="AE30" s="15"/>
      <c r="AG30" s="15"/>
      <c r="AI30" s="15"/>
    </row>
    <row r="31" spans="1:35" customFormat="1" x14ac:dyDescent="0.2">
      <c r="A31" s="41" t="s">
        <v>78</v>
      </c>
      <c r="B31" s="171">
        <f>[1]CUADRO5!C27</f>
        <v>5609.3783754107926</v>
      </c>
      <c r="C31" s="171">
        <f>[1]CUADRO5!K27</f>
        <v>6764.7882982377032</v>
      </c>
      <c r="D31" s="171">
        <f>[1]CUADRO5!D27</f>
        <v>14537.319820290541</v>
      </c>
      <c r="E31" s="171">
        <f>[1]CUADRO5!E27</f>
        <v>5694.964791810592</v>
      </c>
      <c r="F31" s="171">
        <f>[1]CUADRO5!F27</f>
        <v>2694.5587507604523</v>
      </c>
      <c r="G31" s="171">
        <f>[1]CUADRO5!G27</f>
        <v>5711.958993227131</v>
      </c>
      <c r="H31" s="171">
        <f>[1]CUADRO5!H27</f>
        <v>800</v>
      </c>
      <c r="I31" s="171">
        <f>[1]CUADRO5!J27</f>
        <v>1814.1457052968819</v>
      </c>
      <c r="J31" s="106"/>
      <c r="K31" s="42"/>
      <c r="L31" s="43"/>
      <c r="M31" s="42"/>
      <c r="N31" s="43"/>
      <c r="O31" s="42"/>
      <c r="P31" s="43"/>
      <c r="S31" s="15"/>
      <c r="U31" s="15"/>
      <c r="W31" s="15"/>
      <c r="Y31" s="15"/>
      <c r="AA31" s="15"/>
      <c r="AC31" s="15"/>
      <c r="AE31" s="15"/>
      <c r="AG31" s="15"/>
      <c r="AI31" s="15"/>
    </row>
    <row r="32" spans="1:35" customFormat="1" x14ac:dyDescent="0.2">
      <c r="A32" s="42"/>
      <c r="J32" s="106"/>
      <c r="K32" s="21"/>
      <c r="L32" s="43"/>
      <c r="M32" s="21"/>
      <c r="N32" s="43"/>
      <c r="O32" s="21"/>
      <c r="P32" s="43"/>
      <c r="S32" s="15"/>
      <c r="U32" s="15"/>
      <c r="W32" s="15"/>
      <c r="Y32" s="15"/>
      <c r="AA32" s="15"/>
      <c r="AC32" s="15"/>
      <c r="AE32" s="15"/>
      <c r="AG32" s="15"/>
      <c r="AI32" s="15"/>
    </row>
    <row r="33" spans="1:35" customFormat="1" x14ac:dyDescent="0.2">
      <c r="A33" s="14" t="s">
        <v>13</v>
      </c>
      <c r="J33" s="106"/>
      <c r="K33" s="18"/>
      <c r="L33" s="18"/>
      <c r="M33" s="18"/>
      <c r="N33" s="18"/>
      <c r="O33" s="18"/>
      <c r="P33" s="18"/>
      <c r="S33" s="15"/>
      <c r="U33" s="15"/>
      <c r="W33" s="15"/>
      <c r="Y33" s="15"/>
      <c r="AA33" s="15"/>
      <c r="AC33" s="15"/>
      <c r="AE33" s="15"/>
      <c r="AG33" s="15"/>
      <c r="AI33" s="15"/>
    </row>
    <row r="34" spans="1:35" customFormat="1" x14ac:dyDescent="0.2">
      <c r="A34" s="41" t="s">
        <v>2</v>
      </c>
      <c r="B34" s="171">
        <f>[1]CUADRO5!C29</f>
        <v>7484.2385903834747</v>
      </c>
      <c r="C34" s="171">
        <f>[1]CUADRO5!K29</f>
        <v>7794.9227082641064</v>
      </c>
      <c r="D34" s="171">
        <f>[1]CUADRO5!D29</f>
        <v>14226.557994569221</v>
      </c>
      <c r="E34" s="171">
        <f>[1]CUADRO5!E29</f>
        <v>7479.5321858369107</v>
      </c>
      <c r="F34" s="171">
        <f>[1]CUADRO5!F29</f>
        <v>5347.2906145218813</v>
      </c>
      <c r="G34" s="171">
        <f>[1]CUADRO5!G29</f>
        <v>8482.9754651971107</v>
      </c>
      <c r="H34" s="171">
        <f>[1]CUADRO5!H29</f>
        <v>2594.5575606314524</v>
      </c>
      <c r="I34" s="171">
        <f>[1]CUADRO5!J29</f>
        <v>3636.9619851665175</v>
      </c>
      <c r="J34" s="106"/>
      <c r="K34" s="42"/>
      <c r="L34" s="43"/>
      <c r="M34" s="42"/>
      <c r="N34" s="43"/>
      <c r="O34" s="42"/>
      <c r="P34" s="43"/>
      <c r="S34" s="15"/>
      <c r="U34" s="15"/>
      <c r="W34" s="15"/>
      <c r="Y34" s="15"/>
      <c r="AA34" s="15"/>
      <c r="AC34" s="15"/>
      <c r="AE34" s="15"/>
      <c r="AG34" s="15"/>
      <c r="AI34" s="15"/>
    </row>
    <row r="35" spans="1:35" customFormat="1" x14ac:dyDescent="0.2">
      <c r="A35" s="41" t="s">
        <v>3</v>
      </c>
      <c r="B35" s="171">
        <f>[1]CUADRO5!C30</f>
        <v>6592.9720195650507</v>
      </c>
      <c r="C35" s="171">
        <f>[1]CUADRO5!K30</f>
        <v>8204.0064118504743</v>
      </c>
      <c r="D35" s="171">
        <f>[1]CUADRO5!D30</f>
        <v>14185.872341453283</v>
      </c>
      <c r="E35" s="171">
        <f>[1]CUADRO5!E30</f>
        <v>7859.1345422948816</v>
      </c>
      <c r="F35" s="171">
        <f>[1]CUADRO5!F30</f>
        <v>3332.2583726812468</v>
      </c>
      <c r="G35" s="171">
        <f>[1]CUADRO5!G30</f>
        <v>5207.700550987518</v>
      </c>
      <c r="H35" s="171">
        <f>[1]CUADRO5!H30</f>
        <v>800</v>
      </c>
      <c r="I35" s="171">
        <f>[1]CUADRO5!J30</f>
        <v>1841.6210487188564</v>
      </c>
      <c r="J35" s="106"/>
      <c r="K35" s="42"/>
      <c r="L35" s="43"/>
      <c r="M35" s="42"/>
      <c r="N35" s="43"/>
      <c r="O35" s="42"/>
      <c r="P35" s="43"/>
      <c r="S35" s="15"/>
      <c r="U35" s="15"/>
      <c r="W35" s="15"/>
      <c r="Y35" s="15"/>
      <c r="AA35" s="15"/>
      <c r="AC35" s="15"/>
      <c r="AE35" s="15"/>
      <c r="AG35" s="15"/>
      <c r="AI35" s="15"/>
    </row>
    <row r="36" spans="1:35" customFormat="1" x14ac:dyDescent="0.2">
      <c r="J36" s="106"/>
      <c r="K36" s="21"/>
      <c r="L36" s="43"/>
      <c r="M36" s="21"/>
      <c r="N36" s="43"/>
      <c r="O36" s="21"/>
      <c r="P36" s="43"/>
      <c r="S36" s="15"/>
      <c r="U36" s="15"/>
      <c r="W36" s="15"/>
      <c r="Y36" s="15"/>
      <c r="AA36" s="15"/>
      <c r="AC36" s="15"/>
      <c r="AE36" s="15"/>
      <c r="AG36" s="15"/>
      <c r="AI36" s="15"/>
    </row>
    <row r="37" spans="1:35" customFormat="1" x14ac:dyDescent="0.2">
      <c r="A37" s="14" t="s">
        <v>88</v>
      </c>
      <c r="B37" s="81"/>
      <c r="C37" s="81"/>
      <c r="D37" s="81"/>
      <c r="E37" s="81"/>
      <c r="F37" s="81"/>
      <c r="G37" s="81"/>
      <c r="H37" s="81"/>
      <c r="I37" s="81"/>
      <c r="J37" s="106"/>
      <c r="K37" s="57"/>
      <c r="L37" s="22"/>
      <c r="M37" s="57"/>
      <c r="N37" s="22"/>
      <c r="O37" s="57"/>
      <c r="P37" s="22"/>
      <c r="S37" s="15"/>
      <c r="U37" s="15"/>
      <c r="W37" s="15"/>
      <c r="Y37" s="15"/>
      <c r="AA37" s="15"/>
      <c r="AC37" s="15"/>
      <c r="AE37" s="15"/>
      <c r="AG37" s="15"/>
      <c r="AI37" s="15"/>
    </row>
    <row r="38" spans="1:35" customFormat="1" x14ac:dyDescent="0.2">
      <c r="A38" s="45" t="s">
        <v>81</v>
      </c>
      <c r="B38" s="171"/>
      <c r="C38" s="171"/>
      <c r="D38" s="171"/>
      <c r="E38" s="171"/>
      <c r="F38" s="171"/>
      <c r="G38" s="171"/>
      <c r="H38" s="171"/>
      <c r="I38" s="171"/>
      <c r="J38" s="106"/>
      <c r="K38" s="42"/>
      <c r="L38" s="43"/>
      <c r="M38" s="42"/>
      <c r="N38" s="43"/>
      <c r="O38" s="42"/>
      <c r="P38" s="43"/>
      <c r="S38" s="15"/>
      <c r="U38" s="15"/>
      <c r="W38" s="15"/>
      <c r="Y38" s="15"/>
      <c r="AA38" s="15"/>
      <c r="AC38" s="15"/>
      <c r="AE38" s="15"/>
      <c r="AG38" s="15"/>
      <c r="AI38" s="15"/>
    </row>
    <row r="39" spans="1:35" customFormat="1" x14ac:dyDescent="0.2">
      <c r="A39" s="177" t="s">
        <v>139</v>
      </c>
      <c r="B39" s="171">
        <f>[1]CUADRO5!C31</f>
        <v>3087.1842182527812</v>
      </c>
      <c r="C39" s="171">
        <f>[1]CUADRO5!K31</f>
        <v>3889.7378940485746</v>
      </c>
      <c r="D39" s="171">
        <f>[1]CUADRO5!D31</f>
        <v>7559.749180558043</v>
      </c>
      <c r="E39" s="171">
        <f>[1]CUADRO5!E31</f>
        <v>3762.1900585417302</v>
      </c>
      <c r="F39" s="171">
        <f>[1]CUADRO5!F31</f>
        <v>1902.2309973516642</v>
      </c>
      <c r="G39" s="171">
        <f>[1]CUADRO5!G31</f>
        <v>2448.3793815627187</v>
      </c>
      <c r="H39" s="171">
        <f>[1]CUADRO5!H31</f>
        <v>885.44992380507472</v>
      </c>
      <c r="I39" s="171">
        <f>[1]CUADRO5!J31</f>
        <v>1891.2669240627868</v>
      </c>
      <c r="J39" s="106"/>
      <c r="K39" s="42"/>
      <c r="L39" s="43"/>
      <c r="M39" s="42"/>
      <c r="N39" s="43"/>
      <c r="O39" s="42"/>
      <c r="P39" s="43"/>
      <c r="S39" s="15"/>
      <c r="U39" s="15"/>
      <c r="W39" s="15"/>
      <c r="Y39" s="15"/>
      <c r="AA39" s="15"/>
      <c r="AC39" s="15"/>
      <c r="AE39" s="15"/>
      <c r="AG39" s="15"/>
      <c r="AI39" s="15"/>
    </row>
    <row r="40" spans="1:35" customFormat="1" x14ac:dyDescent="0.2">
      <c r="A40" s="177" t="s">
        <v>140</v>
      </c>
      <c r="B40" s="171">
        <f>[1]CUADRO5!C32</f>
        <v>5768.7411838454846</v>
      </c>
      <c r="C40" s="171">
        <f>[1]CUADRO5!K32</f>
        <v>6766.7692831021141</v>
      </c>
      <c r="D40" s="171">
        <f>[1]CUADRO5!D32</f>
        <v>9834.8668886816049</v>
      </c>
      <c r="E40" s="171">
        <f>[1]CUADRO5!E32</f>
        <v>6803.4474649193962</v>
      </c>
      <c r="F40" s="171">
        <f>[1]CUADRO5!F32</f>
        <v>3952.6081824513726</v>
      </c>
      <c r="G40" s="171">
        <f>[1]CUADRO5!G32</f>
        <v>4407.8589093738519</v>
      </c>
      <c r="H40" s="171">
        <f>[1]CUADRO5!H32</f>
        <v>2789.8279497248409</v>
      </c>
      <c r="I40" s="171">
        <f>[1]CUADRO5!J32</f>
        <v>3254.0983236780321</v>
      </c>
      <c r="J40" s="106"/>
      <c r="K40" s="42"/>
      <c r="L40" s="43"/>
      <c r="M40" s="42"/>
      <c r="N40" s="43"/>
      <c r="O40" s="42"/>
      <c r="P40" s="43"/>
      <c r="S40" s="15"/>
      <c r="U40" s="15"/>
      <c r="W40" s="15"/>
      <c r="Y40" s="15"/>
      <c r="AA40" s="15"/>
      <c r="AC40" s="15"/>
      <c r="AE40" s="15"/>
      <c r="AG40" s="15"/>
      <c r="AI40" s="15"/>
    </row>
    <row r="41" spans="1:35" customFormat="1" x14ac:dyDescent="0.2">
      <c r="A41" s="177" t="s">
        <v>141</v>
      </c>
      <c r="B41" s="171">
        <f>[1]CUADRO5!C33</f>
        <v>0</v>
      </c>
      <c r="C41" s="171">
        <f>[1]CUADRO5!K33</f>
        <v>0</v>
      </c>
      <c r="D41" s="171">
        <f>[1]CUADRO5!D33</f>
        <v>0</v>
      </c>
      <c r="E41" s="171">
        <f>[1]CUADRO5!E33</f>
        <v>0</v>
      </c>
      <c r="F41" s="171">
        <f>[1]CUADRO5!F33</f>
        <v>0</v>
      </c>
      <c r="G41" s="171">
        <f>[1]CUADRO5!G33</f>
        <v>0</v>
      </c>
      <c r="H41" s="171">
        <f>[1]CUADRO5!H33</f>
        <v>0</v>
      </c>
      <c r="I41" s="171">
        <f>[1]CUADRO5!J33</f>
        <v>0</v>
      </c>
      <c r="J41" s="106"/>
      <c r="K41" s="42"/>
      <c r="L41" s="43"/>
      <c r="M41" s="42"/>
      <c r="N41" s="43"/>
      <c r="O41" s="42"/>
      <c r="P41" s="43"/>
      <c r="S41" s="15"/>
      <c r="U41" s="15"/>
      <c r="W41" s="15"/>
      <c r="Y41" s="15"/>
      <c r="AA41" s="15"/>
      <c r="AC41" s="15"/>
      <c r="AE41" s="15"/>
      <c r="AG41" s="15"/>
      <c r="AI41" s="15"/>
    </row>
    <row r="42" spans="1:35" customFormat="1" x14ac:dyDescent="0.2">
      <c r="A42" s="45" t="s">
        <v>82</v>
      </c>
      <c r="B42" s="171">
        <f>[1]CUADRO5!C34</f>
        <v>14590.528254024988</v>
      </c>
      <c r="C42" s="171">
        <f>[1]CUADRO5!K34</f>
        <v>14891.906061765503</v>
      </c>
      <c r="D42" s="171">
        <f>[1]CUADRO5!D34</f>
        <v>17193.529914918105</v>
      </c>
      <c r="E42" s="171">
        <f>[1]CUADRO5!E34</f>
        <v>14153.051329391885</v>
      </c>
      <c r="F42" s="171">
        <f>[1]CUADRO5!F34</f>
        <v>11582.086139127283</v>
      </c>
      <c r="G42" s="171">
        <f>[1]CUADRO5!G34</f>
        <v>13950.751803704521</v>
      </c>
      <c r="H42" s="171">
        <f>[1]CUADRO5!H34</f>
        <v>0</v>
      </c>
      <c r="I42" s="171">
        <f>[1]CUADRO5!J34</f>
        <v>13101.153389972349</v>
      </c>
      <c r="J42" s="106"/>
      <c r="K42" s="42"/>
      <c r="L42" s="43"/>
      <c r="M42" s="42"/>
      <c r="N42" s="43"/>
      <c r="O42" s="42"/>
      <c r="P42" s="43"/>
      <c r="S42" s="15"/>
      <c r="U42" s="15"/>
      <c r="W42" s="15"/>
      <c r="Y42" s="15"/>
      <c r="AA42" s="15"/>
      <c r="AC42" s="15"/>
      <c r="AE42" s="15"/>
      <c r="AG42" s="15"/>
      <c r="AI42" s="15"/>
    </row>
    <row r="43" spans="1:35" customFormat="1" x14ac:dyDescent="0.2">
      <c r="A43" s="45" t="s">
        <v>83</v>
      </c>
      <c r="B43" s="171">
        <f>[1]CUADRO5!C35</f>
        <v>24271.457054531606</v>
      </c>
      <c r="C43" s="171">
        <f>[1]CUADRO5!K35</f>
        <v>26404.249591375781</v>
      </c>
      <c r="D43" s="171">
        <f>[1]CUADRO5!D35</f>
        <v>27049.474097468035</v>
      </c>
      <c r="E43" s="171">
        <f>[1]CUADRO5!E35</f>
        <v>26046.185949818759</v>
      </c>
      <c r="F43" s="171">
        <f>[1]CUADRO5!F35</f>
        <v>0</v>
      </c>
      <c r="G43" s="171">
        <f>[1]CUADRO5!G35</f>
        <v>22675.23895195558</v>
      </c>
      <c r="H43" s="171">
        <f>[1]CUADRO5!H35</f>
        <v>0</v>
      </c>
      <c r="I43" s="171">
        <f>[1]CUADRO5!J35</f>
        <v>23470.515108681961</v>
      </c>
      <c r="J43" s="106"/>
      <c r="K43" s="42"/>
      <c r="L43" s="43"/>
      <c r="M43" s="42"/>
      <c r="N43" s="43"/>
      <c r="O43" s="42"/>
      <c r="P43" s="43"/>
      <c r="S43" s="15"/>
      <c r="U43" s="15"/>
      <c r="W43" s="15"/>
      <c r="Y43" s="15"/>
      <c r="AA43" s="15"/>
      <c r="AC43" s="15"/>
      <c r="AE43" s="15"/>
      <c r="AG43" s="15"/>
      <c r="AI43" s="15"/>
    </row>
    <row r="44" spans="1:35" customFormat="1" x14ac:dyDescent="0.2">
      <c r="A44" s="45" t="s">
        <v>84</v>
      </c>
      <c r="B44" s="171">
        <f>[1]CUADRO5!C36</f>
        <v>31536.392005402402</v>
      </c>
      <c r="C44" s="171">
        <f>[1]CUADRO5!K36</f>
        <v>40488.155846911999</v>
      </c>
      <c r="D44" s="171">
        <f>[1]CUADRO5!D36</f>
        <v>40400</v>
      </c>
      <c r="E44" s="171">
        <f>[1]CUADRO5!E36</f>
        <v>40597.81815815455</v>
      </c>
      <c r="F44" s="171">
        <f>[1]CUADRO5!F36</f>
        <v>0</v>
      </c>
      <c r="G44" s="171">
        <f>[1]CUADRO5!G36</f>
        <v>30138.043159760669</v>
      </c>
      <c r="H44" s="171">
        <f>[1]CUADRO5!H36</f>
        <v>0</v>
      </c>
      <c r="I44" s="171">
        <f>[1]CUADRO5!J36</f>
        <v>22500</v>
      </c>
      <c r="J44" s="106"/>
      <c r="K44" s="42"/>
      <c r="L44" s="43"/>
      <c r="M44" s="42"/>
      <c r="N44" s="43"/>
      <c r="O44" s="42"/>
      <c r="P44" s="43"/>
      <c r="S44" s="15"/>
      <c r="U44" s="15"/>
      <c r="W44" s="15"/>
      <c r="Y44" s="15"/>
      <c r="AA44" s="15"/>
      <c r="AC44" s="15"/>
      <c r="AE44" s="15"/>
      <c r="AG44" s="15"/>
      <c r="AI44" s="15"/>
    </row>
    <row r="45" spans="1:35" customFormat="1" x14ac:dyDescent="0.2">
      <c r="A45" s="45" t="s">
        <v>85</v>
      </c>
      <c r="B45" s="171">
        <f>[1]CUADRO5!C37</f>
        <v>42346.082345619172</v>
      </c>
      <c r="C45" s="171">
        <f>[1]CUADRO5!K37</f>
        <v>60950</v>
      </c>
      <c r="D45" s="171">
        <f>[1]CUADRO5!D37</f>
        <v>51000</v>
      </c>
      <c r="E45" s="171">
        <f>[1]CUADRO5!E37</f>
        <v>70900</v>
      </c>
      <c r="F45" s="171">
        <f>[1]CUADRO5!F37</f>
        <v>0</v>
      </c>
      <c r="G45" s="171">
        <f>[1]CUADRO5!G37</f>
        <v>40514.454398045738</v>
      </c>
      <c r="H45" s="171">
        <f>[1]CUADRO5!H37</f>
        <v>0</v>
      </c>
      <c r="I45" s="171">
        <f>[1]CUADRO5!J37</f>
        <v>0</v>
      </c>
      <c r="J45" s="106"/>
      <c r="K45" s="42"/>
      <c r="L45" s="43"/>
      <c r="M45" s="42"/>
      <c r="N45" s="43"/>
      <c r="O45" s="42"/>
      <c r="P45" s="43"/>
      <c r="S45" s="15"/>
      <c r="U45" s="15"/>
      <c r="W45" s="15"/>
      <c r="Y45" s="15"/>
      <c r="AA45" s="15"/>
      <c r="AC45" s="15"/>
      <c r="AE45" s="15"/>
      <c r="AG45" s="15"/>
      <c r="AI45" s="15"/>
    </row>
    <row r="46" spans="1:35" customFormat="1" x14ac:dyDescent="0.2">
      <c r="A46" s="42"/>
      <c r="B46" s="171"/>
      <c r="C46" s="171"/>
      <c r="D46" s="171"/>
      <c r="E46" s="171"/>
      <c r="F46" s="171"/>
      <c r="G46" s="171"/>
      <c r="H46" s="171"/>
      <c r="I46" s="171"/>
      <c r="J46" s="106"/>
      <c r="L46" s="15"/>
      <c r="N46" s="15"/>
      <c r="P46" s="15"/>
      <c r="S46" s="15"/>
      <c r="U46" s="15"/>
      <c r="W46" s="15"/>
      <c r="Y46" s="15"/>
      <c r="AA46" s="15"/>
      <c r="AC46" s="15"/>
      <c r="AE46" s="15"/>
      <c r="AG46" s="15"/>
      <c r="AI46" s="15"/>
    </row>
    <row r="47" spans="1:35" customFormat="1" x14ac:dyDescent="0.2">
      <c r="A47" s="14" t="s">
        <v>14</v>
      </c>
      <c r="J47" s="106"/>
      <c r="K47" s="63"/>
      <c r="L47" s="63"/>
      <c r="M47" s="63"/>
      <c r="N47" s="63"/>
      <c r="O47" s="63"/>
      <c r="P47" s="63"/>
      <c r="S47" s="15"/>
      <c r="U47" s="15"/>
      <c r="W47" s="15"/>
      <c r="Y47" s="15"/>
      <c r="AA47" s="15"/>
      <c r="AC47" s="15"/>
      <c r="AE47" s="15"/>
      <c r="AG47" s="15"/>
      <c r="AI47" s="15"/>
    </row>
    <row r="48" spans="1:35" customFormat="1" x14ac:dyDescent="0.2">
      <c r="A48" s="45" t="s">
        <v>36</v>
      </c>
      <c r="B48" s="171">
        <f>[1]CUADRO5!C39</f>
        <v>4602.1376237252689</v>
      </c>
      <c r="C48" s="171">
        <f>[1]CUADRO5!K39</f>
        <v>3935.0824483550982</v>
      </c>
      <c r="D48" s="171">
        <f>[1]CUADRO5!D39</f>
        <v>0</v>
      </c>
      <c r="E48" s="171">
        <f>[1]CUADRO5!E39</f>
        <v>4048.9622577577702</v>
      </c>
      <c r="F48" s="171">
        <f>[1]CUADRO5!F39</f>
        <v>0</v>
      </c>
      <c r="G48" s="171">
        <f>[1]CUADRO5!G39</f>
        <v>7219.8992509630461</v>
      </c>
      <c r="H48" s="171">
        <f>[1]CUADRO5!H39</f>
        <v>0</v>
      </c>
      <c r="I48" s="171">
        <f>[1]CUADRO5!J39</f>
        <v>2440.6895208695023</v>
      </c>
      <c r="J48" s="106"/>
      <c r="K48" s="42"/>
      <c r="L48" s="43"/>
      <c r="M48" s="42"/>
      <c r="N48" s="43"/>
      <c r="O48" s="42"/>
      <c r="P48" s="43"/>
      <c r="S48" s="15"/>
      <c r="U48" s="15"/>
      <c r="W48" s="15"/>
      <c r="Y48" s="15"/>
      <c r="AA48" s="15"/>
      <c r="AC48" s="15"/>
      <c r="AE48" s="15"/>
      <c r="AG48" s="15"/>
      <c r="AI48" s="15"/>
    </row>
    <row r="49" spans="1:35" customFormat="1" x14ac:dyDescent="0.2">
      <c r="A49" s="45" t="s">
        <v>37</v>
      </c>
      <c r="B49" s="171">
        <f>[1]CUADRO5!C40</f>
        <v>7614.7471568597894</v>
      </c>
      <c r="C49" s="171">
        <f>[1]CUADRO5!K40</f>
        <v>9272.2673973505935</v>
      </c>
      <c r="D49" s="171">
        <f>[1]CUADRO5!D40</f>
        <v>0</v>
      </c>
      <c r="E49" s="171">
        <f>[1]CUADRO5!E40</f>
        <v>9327.9775516691916</v>
      </c>
      <c r="F49" s="171">
        <f>[1]CUADRO5!F40</f>
        <v>0</v>
      </c>
      <c r="G49" s="171">
        <f>[1]CUADRO5!G40</f>
        <v>5107.1979095419774</v>
      </c>
      <c r="H49" s="171">
        <f>[1]CUADRO5!H40</f>
        <v>0</v>
      </c>
      <c r="I49" s="171">
        <f>[1]CUADRO5!J40</f>
        <v>3352.1090883453012</v>
      </c>
      <c r="J49" s="106"/>
      <c r="K49" s="42"/>
      <c r="L49" s="43"/>
      <c r="M49" s="42"/>
      <c r="N49" s="43"/>
      <c r="O49" s="42"/>
      <c r="P49" s="43"/>
      <c r="S49" s="15"/>
      <c r="U49" s="15"/>
      <c r="W49" s="15"/>
      <c r="Y49" s="15"/>
      <c r="AA49" s="15"/>
      <c r="AC49" s="15"/>
      <c r="AE49" s="15"/>
      <c r="AG49" s="15"/>
      <c r="AI49" s="15"/>
    </row>
    <row r="50" spans="1:35" customFormat="1" x14ac:dyDescent="0.2">
      <c r="A50" s="45" t="s">
        <v>49</v>
      </c>
      <c r="B50" s="171">
        <f>[1]CUADRO5!C41</f>
        <v>7886.0696689847009</v>
      </c>
      <c r="C50" s="171">
        <f>[1]CUADRO5!K41</f>
        <v>9013.3800180553517</v>
      </c>
      <c r="D50" s="171">
        <f>[1]CUADRO5!D41</f>
        <v>14216.566863619004</v>
      </c>
      <c r="E50" s="171">
        <f>[1]CUADRO5!E41</f>
        <v>8631.5477758711204</v>
      </c>
      <c r="F50" s="171">
        <f>[1]CUADRO5!F41</f>
        <v>3464.4422332992362</v>
      </c>
      <c r="G50" s="171">
        <f>[1]CUADRO5!G41</f>
        <v>7042.9642828060423</v>
      </c>
      <c r="H50" s="171">
        <f>[1]CUADRO5!H41</f>
        <v>2365.5840712198406</v>
      </c>
      <c r="I50" s="171">
        <f>[1]CUADRO5!J41</f>
        <v>3599.6288644037722</v>
      </c>
      <c r="J50" s="106"/>
      <c r="K50" s="42"/>
      <c r="L50" s="43"/>
      <c r="M50" s="42"/>
      <c r="N50" s="43"/>
      <c r="O50" s="42"/>
      <c r="P50" s="43"/>
      <c r="S50" s="15"/>
      <c r="U50" s="15"/>
      <c r="W50" s="15"/>
      <c r="Y50" s="15"/>
      <c r="AA50" s="15"/>
      <c r="AC50" s="15"/>
      <c r="AE50" s="15"/>
      <c r="AG50" s="15"/>
      <c r="AI50" s="15"/>
    </row>
    <row r="51" spans="1:35" customFormat="1" x14ac:dyDescent="0.2">
      <c r="A51" s="45" t="s">
        <v>45</v>
      </c>
      <c r="B51" s="171">
        <f>[1]CUADRO5!C42</f>
        <v>6912.2321500933085</v>
      </c>
      <c r="C51" s="171">
        <f>[1]CUADRO5!K42</f>
        <v>7743.4731255202305</v>
      </c>
      <c r="D51" s="171">
        <f>[1]CUADRO5!D42</f>
        <v>10187.500000000002</v>
      </c>
      <c r="E51" s="171">
        <f>[1]CUADRO5!E42</f>
        <v>7625.9419844228241</v>
      </c>
      <c r="F51" s="171">
        <f>[1]CUADRO5!F42</f>
        <v>0</v>
      </c>
      <c r="G51" s="171">
        <f>[1]CUADRO5!G42</f>
        <v>7000</v>
      </c>
      <c r="H51" s="171">
        <f>[1]CUADRO5!H42</f>
        <v>0</v>
      </c>
      <c r="I51" s="171">
        <f>[1]CUADRO5!J42</f>
        <v>2060.1035714082018</v>
      </c>
      <c r="J51" s="106"/>
      <c r="K51" s="42"/>
      <c r="L51" s="43"/>
      <c r="M51" s="42"/>
      <c r="N51" s="43"/>
      <c r="O51" s="42"/>
      <c r="P51" s="43"/>
      <c r="S51" s="15"/>
      <c r="U51" s="15"/>
      <c r="W51" s="15"/>
      <c r="Y51" s="15"/>
      <c r="AA51" s="15"/>
      <c r="AC51" s="15"/>
      <c r="AE51" s="15"/>
      <c r="AG51" s="15"/>
      <c r="AI51" s="15"/>
    </row>
    <row r="52" spans="1:35" customFormat="1" x14ac:dyDescent="0.2">
      <c r="A52" s="45"/>
      <c r="B52" s="171"/>
      <c r="C52" s="171"/>
      <c r="D52" s="171"/>
      <c r="E52" s="171"/>
      <c r="F52" s="171"/>
      <c r="G52" s="171"/>
      <c r="H52" s="171"/>
      <c r="I52" s="171"/>
      <c r="J52" s="106"/>
      <c r="K52" s="42"/>
      <c r="L52" s="43"/>
      <c r="M52" s="42"/>
      <c r="N52" s="43"/>
      <c r="O52" s="42"/>
      <c r="P52" s="43"/>
      <c r="S52" s="15"/>
      <c r="U52" s="15"/>
      <c r="W52" s="15"/>
      <c r="Y52" s="15"/>
      <c r="AA52" s="15"/>
      <c r="AC52" s="15"/>
      <c r="AE52" s="15"/>
      <c r="AG52" s="15"/>
      <c r="AI52" s="15"/>
    </row>
    <row r="53" spans="1:35" customFormat="1" x14ac:dyDescent="0.2">
      <c r="A53" s="45"/>
      <c r="J53" s="106"/>
      <c r="K53" s="42"/>
      <c r="L53" s="43"/>
      <c r="M53" s="42"/>
      <c r="N53" s="43"/>
      <c r="O53" s="42"/>
      <c r="P53" s="43"/>
      <c r="S53" s="15"/>
      <c r="U53" s="15"/>
      <c r="W53" s="15"/>
      <c r="Y53" s="15"/>
      <c r="AA53" s="15"/>
      <c r="AC53" s="15"/>
      <c r="AE53" s="15"/>
      <c r="AG53" s="15"/>
      <c r="AI53" s="15"/>
    </row>
    <row r="54" spans="1:35" x14ac:dyDescent="0.2">
      <c r="A54" s="160"/>
      <c r="B54" s="159"/>
      <c r="C54" s="159"/>
      <c r="D54" s="159"/>
      <c r="E54" s="159"/>
      <c r="F54" s="159"/>
      <c r="G54" s="159"/>
      <c r="H54" s="159"/>
      <c r="I54" s="159"/>
    </row>
    <row r="55" spans="1:35" x14ac:dyDescent="0.2">
      <c r="A55" s="11" t="str">
        <f>'C01'!$A$32</f>
        <v>Fuente: Instituto Nacional de Estadística (INE).  LXXIV Encuesta Permanente de Hogares de Propósitos Múltiples, Junio 2022.</v>
      </c>
    </row>
    <row r="56" spans="1:35" x14ac:dyDescent="0.2">
      <c r="A56" s="11" t="s">
        <v>147</v>
      </c>
    </row>
    <row r="57" spans="1:35" x14ac:dyDescent="0.2">
      <c r="J57" s="10"/>
    </row>
    <row r="58" spans="1:35" x14ac:dyDescent="0.2">
      <c r="A58" s="11"/>
      <c r="J58" s="10"/>
    </row>
    <row r="59" spans="1:35" x14ac:dyDescent="0.2">
      <c r="A59" s="189" t="s">
        <v>65</v>
      </c>
      <c r="B59" s="189"/>
      <c r="C59" s="189"/>
      <c r="D59" s="189"/>
      <c r="E59" s="189"/>
      <c r="F59" s="189"/>
      <c r="G59" s="189"/>
      <c r="H59" s="189"/>
      <c r="I59" s="189"/>
    </row>
    <row r="60" spans="1:35" x14ac:dyDescent="0.2">
      <c r="A60" s="227" t="s">
        <v>66</v>
      </c>
      <c r="B60" s="227"/>
      <c r="C60" s="227"/>
      <c r="D60" s="227"/>
      <c r="E60" s="227"/>
      <c r="F60" s="227"/>
      <c r="G60" s="227"/>
      <c r="H60" s="227"/>
      <c r="I60" s="227"/>
    </row>
    <row r="61" spans="1:35" x14ac:dyDescent="0.2">
      <c r="A61" s="227" t="s">
        <v>70</v>
      </c>
      <c r="B61" s="227"/>
      <c r="C61" s="227"/>
      <c r="D61" s="227"/>
      <c r="E61" s="227"/>
      <c r="F61" s="227"/>
      <c r="G61" s="227"/>
      <c r="H61" s="227"/>
      <c r="I61" s="227"/>
    </row>
    <row r="62" spans="1:35" x14ac:dyDescent="0.2">
      <c r="A62" s="106" t="s">
        <v>18</v>
      </c>
      <c r="B62" s="10"/>
      <c r="C62" s="10"/>
      <c r="D62" s="10"/>
      <c r="E62" s="10"/>
      <c r="F62" s="10"/>
      <c r="G62" s="10"/>
    </row>
    <row r="63" spans="1:35" ht="11.25" customHeight="1" x14ac:dyDescent="0.2">
      <c r="A63" s="223" t="s">
        <v>31</v>
      </c>
      <c r="B63" s="226" t="s">
        <v>27</v>
      </c>
      <c r="C63" s="226"/>
      <c r="D63" s="226"/>
      <c r="E63" s="226"/>
      <c r="F63" s="226"/>
      <c r="G63" s="226"/>
      <c r="H63" s="226"/>
      <c r="I63" s="184"/>
    </row>
    <row r="64" spans="1:35" ht="10.15" customHeight="1" x14ac:dyDescent="0.2">
      <c r="A64" s="224"/>
      <c r="B64" s="224" t="s">
        <v>27</v>
      </c>
      <c r="C64" s="226" t="s">
        <v>7</v>
      </c>
      <c r="D64" s="226"/>
      <c r="E64" s="226"/>
      <c r="F64" s="226"/>
      <c r="G64" s="224" t="s">
        <v>1</v>
      </c>
      <c r="H64" s="209" t="s">
        <v>129</v>
      </c>
      <c r="I64" s="209" t="s">
        <v>135</v>
      </c>
    </row>
    <row r="65" spans="1:9" x14ac:dyDescent="0.2">
      <c r="A65" s="225"/>
      <c r="B65" s="225"/>
      <c r="C65" s="178" t="s">
        <v>9</v>
      </c>
      <c r="D65" s="178" t="s">
        <v>89</v>
      </c>
      <c r="E65" s="178" t="s">
        <v>10</v>
      </c>
      <c r="F65" s="169" t="s">
        <v>90</v>
      </c>
      <c r="G65" s="225"/>
      <c r="H65" s="210"/>
      <c r="I65" s="210"/>
    </row>
    <row r="66" spans="1:9" x14ac:dyDescent="0.2">
      <c r="D66" s="110"/>
      <c r="E66" s="108"/>
      <c r="F66" s="170"/>
      <c r="G66" s="108"/>
    </row>
    <row r="67" spans="1:9" x14ac:dyDescent="0.2">
      <c r="A67" s="25" t="s">
        <v>57</v>
      </c>
      <c r="B67" s="74">
        <f t="shared" ref="B67:G67" si="0">B8</f>
        <v>7137.2756339441057</v>
      </c>
      <c r="C67" s="74">
        <f t="shared" si="0"/>
        <v>7934.920297828221</v>
      </c>
      <c r="D67" s="75">
        <f t="shared" si="0"/>
        <v>14202.041611683011</v>
      </c>
      <c r="E67" s="74">
        <f t="shared" si="0"/>
        <v>7579.4240407243551</v>
      </c>
      <c r="F67" s="163">
        <f t="shared" si="0"/>
        <v>3464.4422332992362</v>
      </c>
      <c r="G67" s="74">
        <f t="shared" si="0"/>
        <v>6751.3972020093524</v>
      </c>
      <c r="H67" s="74">
        <f t="shared" ref="H67:I67" si="1">H8</f>
        <v>2365.5840712198406</v>
      </c>
      <c r="I67" s="74">
        <f t="shared" si="1"/>
        <v>3198.3947622278779</v>
      </c>
    </row>
    <row r="68" spans="1:9" x14ac:dyDescent="0.2">
      <c r="A68" s="4"/>
      <c r="B68" s="163"/>
      <c r="C68" s="163"/>
      <c r="D68" s="164"/>
      <c r="E68" s="70"/>
      <c r="F68" s="70"/>
      <c r="G68" s="70"/>
      <c r="H68" s="70"/>
      <c r="I68" s="70"/>
    </row>
    <row r="69" spans="1:9" x14ac:dyDescent="0.2">
      <c r="A69" s="13" t="s">
        <v>19</v>
      </c>
      <c r="B69" s="163"/>
      <c r="C69" s="163"/>
      <c r="D69" s="70"/>
      <c r="E69" s="163"/>
      <c r="F69" s="163"/>
      <c r="G69" s="163"/>
      <c r="H69" s="163"/>
      <c r="I69" s="163"/>
    </row>
    <row r="70" spans="1:9" x14ac:dyDescent="0.2">
      <c r="A70" s="85" t="s">
        <v>94</v>
      </c>
      <c r="B70" s="171">
        <f>[1]CUADRO5!C44</f>
        <v>4479.6738161832527</v>
      </c>
      <c r="C70" s="171">
        <f>[1]CUADRO5!K44</f>
        <v>3714.7847144295774</v>
      </c>
      <c r="D70" s="171">
        <f>[1]CUADRO5!D44</f>
        <v>0</v>
      </c>
      <c r="E70" s="171">
        <f>[1]CUADRO5!E44</f>
        <v>3820.7238496199507</v>
      </c>
      <c r="F70" s="171">
        <f>[1]CUADRO5!F44</f>
        <v>0</v>
      </c>
      <c r="G70" s="171">
        <f>[1]CUADRO5!G44</f>
        <v>7266.2344580353565</v>
      </c>
      <c r="H70" s="171">
        <f>[1]CUADRO5!H44</f>
        <v>0</v>
      </c>
      <c r="I70" s="171">
        <f>[1]CUADRO5!J44</f>
        <v>2441.0490256650196</v>
      </c>
    </row>
    <row r="71" spans="1:9" x14ac:dyDescent="0.2">
      <c r="A71" s="85" t="s">
        <v>95</v>
      </c>
      <c r="B71" s="171">
        <f>[1]CUADRO5!C45</f>
        <v>11627.432639660485</v>
      </c>
      <c r="C71" s="171">
        <f>[1]CUADRO5!K45</f>
        <v>14064.291669638154</v>
      </c>
      <c r="D71" s="171">
        <f>[1]CUADRO5!D45</f>
        <v>0</v>
      </c>
      <c r="E71" s="171">
        <f>[1]CUADRO5!E45</f>
        <v>14064.291669638154</v>
      </c>
      <c r="F71" s="171">
        <f>[1]CUADRO5!F45</f>
        <v>0</v>
      </c>
      <c r="G71" s="171">
        <f>[1]CUADRO5!G45</f>
        <v>3900.7523327675708</v>
      </c>
      <c r="H71" s="171">
        <f>[1]CUADRO5!H45</f>
        <v>0</v>
      </c>
      <c r="I71" s="171">
        <f>[1]CUADRO5!J45</f>
        <v>2333.3333333333335</v>
      </c>
    </row>
    <row r="72" spans="1:9" x14ac:dyDescent="0.2">
      <c r="A72" s="85" t="s">
        <v>54</v>
      </c>
      <c r="B72" s="171">
        <f>[1]CUADRO5!C46</f>
        <v>7614.7471568597894</v>
      </c>
      <c r="C72" s="171">
        <f>[1]CUADRO5!K46</f>
        <v>9272.2673973505935</v>
      </c>
      <c r="D72" s="171">
        <f>[1]CUADRO5!D46</f>
        <v>0</v>
      </c>
      <c r="E72" s="171">
        <f>[1]CUADRO5!E46</f>
        <v>9327.9775516691916</v>
      </c>
      <c r="F72" s="171">
        <f>[1]CUADRO5!F46</f>
        <v>0</v>
      </c>
      <c r="G72" s="171">
        <f>[1]CUADRO5!G46</f>
        <v>5107.1979095419774</v>
      </c>
      <c r="H72" s="171">
        <f>[1]CUADRO5!H46</f>
        <v>0</v>
      </c>
      <c r="I72" s="171">
        <f>[1]CUADRO5!J46</f>
        <v>3352.1090883453012</v>
      </c>
    </row>
    <row r="73" spans="1:9" x14ac:dyDescent="0.2">
      <c r="A73" s="85" t="s">
        <v>96</v>
      </c>
      <c r="B73" s="171">
        <f>[1]CUADRO5!C47</f>
        <v>11490.899245712075</v>
      </c>
      <c r="C73" s="171">
        <f>[1]CUADRO5!K47</f>
        <v>13981.924218205331</v>
      </c>
      <c r="D73" s="171">
        <f>[1]CUADRO5!D47</f>
        <v>22970.714769958362</v>
      </c>
      <c r="E73" s="171">
        <f>[1]CUADRO5!E47</f>
        <v>9691.9498357547618</v>
      </c>
      <c r="F73" s="171">
        <f>[1]CUADRO5!F47</f>
        <v>0</v>
      </c>
      <c r="G73" s="171">
        <f>[1]CUADRO5!G47</f>
        <v>110.72428884389458</v>
      </c>
      <c r="H73" s="171">
        <f>[1]CUADRO5!H47</f>
        <v>0</v>
      </c>
      <c r="I73" s="171">
        <f>[1]CUADRO5!J47</f>
        <v>0</v>
      </c>
    </row>
    <row r="74" spans="1:9" x14ac:dyDescent="0.2">
      <c r="A74" s="85" t="s">
        <v>97</v>
      </c>
      <c r="B74" s="171">
        <f>[1]CUADRO5!C48</f>
        <v>6250.7535402682779</v>
      </c>
      <c r="C74" s="171">
        <f>[1]CUADRO5!K48</f>
        <v>8012.9865850002598</v>
      </c>
      <c r="D74" s="171">
        <f>[1]CUADRO5!D48</f>
        <v>12133.915545270775</v>
      </c>
      <c r="E74" s="171">
        <f>[1]CUADRO5!E48</f>
        <v>8124.9255610765504</v>
      </c>
      <c r="F74" s="171">
        <f>[1]CUADRO5!F48</f>
        <v>0</v>
      </c>
      <c r="G74" s="171">
        <f>[1]CUADRO5!G48</f>
        <v>2601.4934420424825</v>
      </c>
      <c r="H74" s="171">
        <f>[1]CUADRO5!H48</f>
        <v>0</v>
      </c>
      <c r="I74" s="171">
        <f>[1]CUADRO5!J48</f>
        <v>600</v>
      </c>
    </row>
    <row r="75" spans="1:9" x14ac:dyDescent="0.2">
      <c r="A75" s="85" t="s">
        <v>98</v>
      </c>
      <c r="B75" s="171">
        <f>[1]CUADRO5!C49</f>
        <v>6741.5004371072391</v>
      </c>
      <c r="C75" s="171">
        <f>[1]CUADRO5!K49</f>
        <v>6293.9928020425823</v>
      </c>
      <c r="D75" s="171">
        <f>[1]CUADRO5!D49</f>
        <v>0</v>
      </c>
      <c r="E75" s="171">
        <f>[1]CUADRO5!E49</f>
        <v>6372.4815276705986</v>
      </c>
      <c r="F75" s="171">
        <f>[1]CUADRO5!F49</f>
        <v>0</v>
      </c>
      <c r="G75" s="171">
        <f>[1]CUADRO5!G49</f>
        <v>10753.131006793838</v>
      </c>
      <c r="H75" s="171">
        <f>[1]CUADRO5!H49</f>
        <v>0</v>
      </c>
      <c r="I75" s="171">
        <f>[1]CUADRO5!J49</f>
        <v>4802.6432439889168</v>
      </c>
    </row>
    <row r="76" spans="1:9" x14ac:dyDescent="0.2">
      <c r="A76" s="85" t="s">
        <v>99</v>
      </c>
      <c r="B76" s="171">
        <f>[1]CUADRO5!C50</f>
        <v>7394.9688278621989</v>
      </c>
      <c r="C76" s="171">
        <f>[1]CUADRO5!K50</f>
        <v>8789.1882690228849</v>
      </c>
      <c r="D76" s="171">
        <f>[1]CUADRO5!D50</f>
        <v>0</v>
      </c>
      <c r="E76" s="171">
        <f>[1]CUADRO5!E50</f>
        <v>8850.7448324291563</v>
      </c>
      <c r="F76" s="171">
        <f>[1]CUADRO5!F50</f>
        <v>0</v>
      </c>
      <c r="G76" s="171">
        <f>[1]CUADRO5!G50</f>
        <v>6746.6170911102772</v>
      </c>
      <c r="H76" s="171">
        <f>[1]CUADRO5!H50</f>
        <v>2303.2297689531188</v>
      </c>
      <c r="I76" s="171">
        <f>[1]CUADRO5!J50</f>
        <v>3031.8486001288193</v>
      </c>
    </row>
    <row r="77" spans="1:9" x14ac:dyDescent="0.2">
      <c r="A77" s="85" t="s">
        <v>100</v>
      </c>
      <c r="B77" s="171">
        <f>[1]CUADRO5!C51</f>
        <v>7445.1692941318161</v>
      </c>
      <c r="C77" s="171">
        <f>[1]CUADRO5!K51</f>
        <v>9857.8977893329338</v>
      </c>
      <c r="D77" s="171">
        <f>[1]CUADRO5!D51</f>
        <v>20504.570634126492</v>
      </c>
      <c r="E77" s="171">
        <f>[1]CUADRO5!E51</f>
        <v>9240.2228287902653</v>
      </c>
      <c r="F77" s="171">
        <f>[1]CUADRO5!F51</f>
        <v>0</v>
      </c>
      <c r="G77" s="171">
        <f>[1]CUADRO5!G51</f>
        <v>7425.0419162693315</v>
      </c>
      <c r="H77" s="171">
        <f>[1]CUADRO5!H51</f>
        <v>0</v>
      </c>
      <c r="I77" s="171">
        <f>[1]CUADRO5!J51</f>
        <v>4457.9448134572576</v>
      </c>
    </row>
    <row r="78" spans="1:9" x14ac:dyDescent="0.2">
      <c r="A78" s="85" t="s">
        <v>101</v>
      </c>
      <c r="B78" s="171">
        <f>[1]CUADRO5!C52</f>
        <v>6528.9020417946385</v>
      </c>
      <c r="C78" s="171">
        <f>[1]CUADRO5!K52</f>
        <v>6979.0330502636461</v>
      </c>
      <c r="D78" s="171">
        <f>[1]CUADRO5!D52</f>
        <v>0</v>
      </c>
      <c r="E78" s="171">
        <f>[1]CUADRO5!E52</f>
        <v>7046.4126940075867</v>
      </c>
      <c r="F78" s="171">
        <f>[1]CUADRO5!F52</f>
        <v>0</v>
      </c>
      <c r="G78" s="171">
        <f>[1]CUADRO5!G52</f>
        <v>6088.9923222916586</v>
      </c>
      <c r="H78" s="171">
        <f>[1]CUADRO5!H52</f>
        <v>0</v>
      </c>
      <c r="I78" s="171">
        <f>[1]CUADRO5!J52</f>
        <v>4685.5322837777894</v>
      </c>
    </row>
    <row r="79" spans="1:9" x14ac:dyDescent="0.2">
      <c r="A79" s="85" t="s">
        <v>102</v>
      </c>
      <c r="B79" s="171">
        <f>[1]CUADRO5!C53</f>
        <v>13591.951750598888</v>
      </c>
      <c r="C79" s="171">
        <f>[1]CUADRO5!K53</f>
        <v>13472.732144756681</v>
      </c>
      <c r="D79" s="171">
        <f>[1]CUADRO5!D53</f>
        <v>21521.282649481484</v>
      </c>
      <c r="E79" s="171">
        <f>[1]CUADRO5!E53</f>
        <v>12944.656108731264</v>
      </c>
      <c r="F79" s="171">
        <f>[1]CUADRO5!F53</f>
        <v>0</v>
      </c>
      <c r="G79" s="171">
        <f>[1]CUADRO5!G53</f>
        <v>18350.65678013935</v>
      </c>
      <c r="H79" s="171">
        <f>[1]CUADRO5!H53</f>
        <v>0</v>
      </c>
      <c r="I79" s="171">
        <f>[1]CUADRO5!J53</f>
        <v>3000</v>
      </c>
    </row>
    <row r="80" spans="1:9" x14ac:dyDescent="0.2">
      <c r="A80" s="85" t="s">
        <v>103</v>
      </c>
      <c r="B80" s="171">
        <f>[1]CUADRO5!C54</f>
        <v>14363.243633793207</v>
      </c>
      <c r="C80" s="171">
        <f>[1]CUADRO5!K54</f>
        <v>14196.081471320518</v>
      </c>
      <c r="D80" s="171">
        <f>[1]CUADRO5!D54</f>
        <v>19930.196327689049</v>
      </c>
      <c r="E80" s="171">
        <f>[1]CUADRO5!E54</f>
        <v>13938.056658012491</v>
      </c>
      <c r="F80" s="171">
        <f>[1]CUADRO5!F54</f>
        <v>0</v>
      </c>
      <c r="G80" s="171">
        <f>[1]CUADRO5!G54</f>
        <v>18070.045990752111</v>
      </c>
      <c r="H80" s="171">
        <f>[1]CUADRO5!H54</f>
        <v>0</v>
      </c>
      <c r="I80" s="171">
        <f>[1]CUADRO5!J54</f>
        <v>18000</v>
      </c>
    </row>
    <row r="81" spans="1:9" x14ac:dyDescent="0.2">
      <c r="A81" s="85" t="s">
        <v>104</v>
      </c>
      <c r="B81" s="171">
        <f>[1]CUADRO5!C55</f>
        <v>9604.6367281230523</v>
      </c>
      <c r="C81" s="171">
        <f>[1]CUADRO5!K55</f>
        <v>9284.809452492429</v>
      </c>
      <c r="D81" s="171">
        <f>[1]CUADRO5!D55</f>
        <v>0</v>
      </c>
      <c r="E81" s="171">
        <f>[1]CUADRO5!E55</f>
        <v>9284.809452492429</v>
      </c>
      <c r="F81" s="171">
        <f>[1]CUADRO5!F55</f>
        <v>0</v>
      </c>
      <c r="G81" s="171">
        <f>[1]CUADRO5!G55</f>
        <v>12000</v>
      </c>
      <c r="H81" s="171">
        <f>[1]CUADRO5!H55</f>
        <v>0</v>
      </c>
      <c r="I81" s="171">
        <f>[1]CUADRO5!J55</f>
        <v>0</v>
      </c>
    </row>
    <row r="82" spans="1:9" x14ac:dyDescent="0.2">
      <c r="A82" s="85" t="s">
        <v>105</v>
      </c>
      <c r="B82" s="171">
        <f>[1]CUADRO5!C56</f>
        <v>12202.928070489957</v>
      </c>
      <c r="C82" s="171">
        <f>[1]CUADRO5!K56</f>
        <v>10958.024478684993</v>
      </c>
      <c r="D82" s="171">
        <f>[1]CUADRO5!D56</f>
        <v>0</v>
      </c>
      <c r="E82" s="171">
        <f>[1]CUADRO5!E56</f>
        <v>10958.024478684993</v>
      </c>
      <c r="F82" s="171">
        <f>[1]CUADRO5!F56</f>
        <v>0</v>
      </c>
      <c r="G82" s="171">
        <f>[1]CUADRO5!G56</f>
        <v>14466.906365013987</v>
      </c>
      <c r="H82" s="171">
        <f>[1]CUADRO5!H56</f>
        <v>0</v>
      </c>
      <c r="I82" s="171">
        <f>[1]CUADRO5!J56</f>
        <v>3313.0232876893069</v>
      </c>
    </row>
    <row r="83" spans="1:9" x14ac:dyDescent="0.2">
      <c r="A83" s="85" t="s">
        <v>106</v>
      </c>
      <c r="B83" s="171">
        <f>[1]CUADRO5!C57</f>
        <v>8462.5822957992987</v>
      </c>
      <c r="C83" s="171">
        <f>[1]CUADRO5!K57</f>
        <v>9303.0181597084102</v>
      </c>
      <c r="D83" s="171">
        <f>[1]CUADRO5!D57</f>
        <v>10548.107617193291</v>
      </c>
      <c r="E83" s="171">
        <f>[1]CUADRO5!E57</f>
        <v>9254.3135724797976</v>
      </c>
      <c r="F83" s="171">
        <f>[1]CUADRO5!F57</f>
        <v>0</v>
      </c>
      <c r="G83" s="171">
        <f>[1]CUADRO5!G57</f>
        <v>6506.1050541162476</v>
      </c>
      <c r="H83" s="171">
        <f>[1]CUADRO5!H57</f>
        <v>0</v>
      </c>
      <c r="I83" s="171">
        <f>[1]CUADRO5!J57</f>
        <v>1279.5625603857297</v>
      </c>
    </row>
    <row r="84" spans="1:9" x14ac:dyDescent="0.2">
      <c r="A84" s="85" t="s">
        <v>107</v>
      </c>
      <c r="B84" s="171">
        <f>[1]CUADRO5!C58</f>
        <v>13673.421992443898</v>
      </c>
      <c r="C84" s="171">
        <f>[1]CUADRO5!K58</f>
        <v>13763.848489443917</v>
      </c>
      <c r="D84" s="171">
        <f>[1]CUADRO5!D58</f>
        <v>13763.848489443917</v>
      </c>
      <c r="E84" s="171">
        <f>[1]CUADRO5!E58</f>
        <v>0</v>
      </c>
      <c r="F84" s="171">
        <f>[1]CUADRO5!F58</f>
        <v>0</v>
      </c>
      <c r="G84" s="171">
        <f>[1]CUADRO5!G58</f>
        <v>0</v>
      </c>
      <c r="H84" s="171">
        <f>[1]CUADRO5!H58</f>
        <v>0</v>
      </c>
      <c r="I84" s="171">
        <f>[1]CUADRO5!J58</f>
        <v>3240</v>
      </c>
    </row>
    <row r="85" spans="1:9" x14ac:dyDescent="0.2">
      <c r="A85" s="85" t="s">
        <v>108</v>
      </c>
      <c r="B85" s="171">
        <f>[1]CUADRO5!C59</f>
        <v>13121.107393655493</v>
      </c>
      <c r="C85" s="171">
        <f>[1]CUADRO5!K59</f>
        <v>13348.224913227041</v>
      </c>
      <c r="D85" s="171">
        <f>[1]CUADRO5!D59</f>
        <v>13959.553681111975</v>
      </c>
      <c r="E85" s="171">
        <f>[1]CUADRO5!E59</f>
        <v>10668.888567641123</v>
      </c>
      <c r="F85" s="171">
        <f>[1]CUADRO5!F59</f>
        <v>0</v>
      </c>
      <c r="G85" s="171">
        <f>[1]CUADRO5!G59</f>
        <v>3947.5496436157505</v>
      </c>
      <c r="H85" s="171">
        <f>[1]CUADRO5!H59</f>
        <v>0</v>
      </c>
      <c r="I85" s="171">
        <f>[1]CUADRO5!J59</f>
        <v>5767.1644765355131</v>
      </c>
    </row>
    <row r="86" spans="1:9" x14ac:dyDescent="0.2">
      <c r="A86" s="85" t="s">
        <v>109</v>
      </c>
      <c r="B86" s="171">
        <f>[1]CUADRO5!C60</f>
        <v>11403.690712102942</v>
      </c>
      <c r="C86" s="171">
        <f>[1]CUADRO5!K60</f>
        <v>11373.441584062315</v>
      </c>
      <c r="D86" s="171">
        <f>[1]CUADRO5!D60</f>
        <v>14458.057047843444</v>
      </c>
      <c r="E86" s="171">
        <f>[1]CUADRO5!E60</f>
        <v>8507.7486110752288</v>
      </c>
      <c r="F86" s="171">
        <f>[1]CUADRO5!F60</f>
        <v>0</v>
      </c>
      <c r="G86" s="171">
        <f>[1]CUADRO5!G60</f>
        <v>14023.814382205903</v>
      </c>
      <c r="H86" s="171">
        <f>[1]CUADRO5!H60</f>
        <v>800</v>
      </c>
      <c r="I86" s="171">
        <f>[1]CUADRO5!J60</f>
        <v>3006.5888498507643</v>
      </c>
    </row>
    <row r="87" spans="1:9" x14ac:dyDescent="0.2">
      <c r="A87" s="85" t="s">
        <v>110</v>
      </c>
      <c r="B87" s="171">
        <f>[1]CUADRO5!C61</f>
        <v>9120.6049213125025</v>
      </c>
      <c r="C87" s="171">
        <f>[1]CUADRO5!K61</f>
        <v>10789.248820548015</v>
      </c>
      <c r="D87" s="171">
        <f>[1]CUADRO5!D61</f>
        <v>0</v>
      </c>
      <c r="E87" s="171">
        <f>[1]CUADRO5!E61</f>
        <v>10789.248820548015</v>
      </c>
      <c r="F87" s="171">
        <f>[1]CUADRO5!F61</f>
        <v>0</v>
      </c>
      <c r="G87" s="171">
        <f>[1]CUADRO5!G61</f>
        <v>7230.6870554363741</v>
      </c>
      <c r="H87" s="171">
        <f>[1]CUADRO5!H61</f>
        <v>0</v>
      </c>
      <c r="I87" s="171">
        <f>[1]CUADRO5!J61</f>
        <v>8665.540702741755</v>
      </c>
    </row>
    <row r="88" spans="1:9" x14ac:dyDescent="0.2">
      <c r="A88" s="85" t="s">
        <v>111</v>
      </c>
      <c r="B88" s="171">
        <f>[1]CUADRO5!C62</f>
        <v>4245.6111320845357</v>
      </c>
      <c r="C88" s="171">
        <f>[1]CUADRO5!K62</f>
        <v>6615.0946029820243</v>
      </c>
      <c r="D88" s="171">
        <f>[1]CUADRO5!D62</f>
        <v>0</v>
      </c>
      <c r="E88" s="171">
        <f>[1]CUADRO5!E62</f>
        <v>8303.9688144913271</v>
      </c>
      <c r="F88" s="171">
        <f>[1]CUADRO5!F62</f>
        <v>1654.085297414746</v>
      </c>
      <c r="G88" s="171">
        <f>[1]CUADRO5!G62</f>
        <v>4458.5531398753801</v>
      </c>
      <c r="H88" s="171">
        <f>[1]CUADRO5!H62</f>
        <v>3100</v>
      </c>
      <c r="I88" s="171">
        <f>[1]CUADRO5!J62</f>
        <v>1597.9547438172808</v>
      </c>
    </row>
    <row r="89" spans="1:9" x14ac:dyDescent="0.2">
      <c r="A89" s="85" t="s">
        <v>112</v>
      </c>
      <c r="B89" s="171">
        <f>[1]CUADRO5!C63</f>
        <v>3277.5845933342071</v>
      </c>
      <c r="C89" s="171">
        <f>[1]CUADRO5!K63</f>
        <v>3501.4604577017253</v>
      </c>
      <c r="D89" s="171">
        <f>[1]CUADRO5!D63</f>
        <v>0</v>
      </c>
      <c r="E89" s="171">
        <f>[1]CUADRO5!E63</f>
        <v>3555.2989326148941</v>
      </c>
      <c r="F89" s="171">
        <f>[1]CUADRO5!F63</f>
        <v>3577.9856574556738</v>
      </c>
      <c r="G89" s="171">
        <f>[1]CUADRO5!G63</f>
        <v>2430.2426043137516</v>
      </c>
      <c r="H89" s="171">
        <f>[1]CUADRO5!H63</f>
        <v>0</v>
      </c>
      <c r="I89" s="171">
        <f>[1]CUADRO5!J63</f>
        <v>1244.7013373550017</v>
      </c>
    </row>
    <row r="90" spans="1:9" x14ac:dyDescent="0.2">
      <c r="A90" s="85" t="s">
        <v>113</v>
      </c>
      <c r="B90" s="171">
        <f>[1]CUADRO5!C64</f>
        <v>15975.209479805426</v>
      </c>
      <c r="C90" s="171">
        <f>[1]CUADRO5!K64</f>
        <v>15975.209479805426</v>
      </c>
      <c r="D90" s="171">
        <f>[1]CUADRO5!D64</f>
        <v>0</v>
      </c>
      <c r="E90" s="171">
        <f>[1]CUADRO5!E64</f>
        <v>15975.209479805426</v>
      </c>
      <c r="F90" s="171">
        <f>[1]CUADRO5!F64</f>
        <v>0</v>
      </c>
      <c r="G90" s="171">
        <f>[1]CUADRO5!G64</f>
        <v>0</v>
      </c>
      <c r="H90" s="171">
        <f>[1]CUADRO5!H64</f>
        <v>0</v>
      </c>
      <c r="I90" s="171">
        <f>[1]CUADRO5!J64</f>
        <v>0</v>
      </c>
    </row>
    <row r="91" spans="1:9" x14ac:dyDescent="0.2">
      <c r="A91" s="85" t="s">
        <v>126</v>
      </c>
      <c r="B91" s="171">
        <f>[1]CUADRO5!C65</f>
        <v>0</v>
      </c>
      <c r="C91" s="171">
        <f>[1]CUADRO5!K65</f>
        <v>0</v>
      </c>
      <c r="D91" s="171">
        <f>[1]CUADRO5!D65</f>
        <v>0</v>
      </c>
      <c r="E91" s="171">
        <f>[1]CUADRO5!E65</f>
        <v>0</v>
      </c>
      <c r="F91" s="171">
        <f>[1]CUADRO5!F65</f>
        <v>0</v>
      </c>
      <c r="G91" s="171">
        <f>[1]CUADRO5!G65</f>
        <v>0</v>
      </c>
      <c r="H91" s="171">
        <f>[1]CUADRO5!H65</f>
        <v>0</v>
      </c>
      <c r="I91" s="171">
        <f>[1]CUADRO5!J65</f>
        <v>0</v>
      </c>
    </row>
    <row r="92" spans="1:9" x14ac:dyDescent="0.2">
      <c r="A92" s="85" t="s">
        <v>115</v>
      </c>
      <c r="B92" s="171">
        <f>[1]CUADRO5!C67</f>
        <v>6912.2321500933085</v>
      </c>
      <c r="C92" s="171">
        <f>[1]CUADRO5!K67</f>
        <v>7743.4731255202305</v>
      </c>
      <c r="D92" s="171">
        <f>[1]CUADRO5!D67</f>
        <v>10187.500000000002</v>
      </c>
      <c r="E92" s="171">
        <f>[1]CUADRO5!E67</f>
        <v>7625.9419844228241</v>
      </c>
      <c r="F92" s="171">
        <f>[1]CUADRO5!F67</f>
        <v>0</v>
      </c>
      <c r="G92" s="171">
        <f>[1]CUADRO5!G67</f>
        <v>7000</v>
      </c>
      <c r="H92" s="171">
        <f>[1]CUADRO5!H67</f>
        <v>0</v>
      </c>
      <c r="I92" s="171">
        <f>[1]CUADRO5!J67</f>
        <v>2060.1035714082018</v>
      </c>
    </row>
    <row r="93" spans="1:9" x14ac:dyDescent="0.2">
      <c r="A93" s="8"/>
      <c r="E93" s="106"/>
      <c r="F93" s="106"/>
      <c r="G93" s="106"/>
    </row>
    <row r="94" spans="1:9" x14ac:dyDescent="0.2">
      <c r="A94" s="14" t="s">
        <v>16</v>
      </c>
      <c r="B94" s="81"/>
      <c r="C94" s="81"/>
      <c r="D94" s="81"/>
      <c r="E94" s="81"/>
      <c r="F94" s="81"/>
      <c r="G94" s="81"/>
      <c r="H94" s="81"/>
      <c r="I94" s="81"/>
    </row>
    <row r="95" spans="1:9" x14ac:dyDescent="0.2">
      <c r="A95" s="85" t="s">
        <v>116</v>
      </c>
      <c r="B95" s="171">
        <f>[1]CUADRO5!C68</f>
        <v>15963.266951692571</v>
      </c>
      <c r="C95" s="171">
        <f>[1]CUADRO5!K68</f>
        <v>15961.114214154562</v>
      </c>
      <c r="D95" s="171">
        <f>[1]CUADRO5!D68</f>
        <v>18918.00618046142</v>
      </c>
      <c r="E95" s="171">
        <f>[1]CUADRO5!E68</f>
        <v>15216.107041768739</v>
      </c>
      <c r="F95" s="171">
        <f>[1]CUADRO5!F68</f>
        <v>0</v>
      </c>
      <c r="G95" s="171">
        <f>[1]CUADRO5!G68</f>
        <v>16162.228200303987</v>
      </c>
      <c r="H95" s="171">
        <f>[1]CUADRO5!H68</f>
        <v>0</v>
      </c>
      <c r="I95" s="171">
        <f>[1]CUADRO5!J68</f>
        <v>4000</v>
      </c>
    </row>
    <row r="96" spans="1:9" x14ac:dyDescent="0.2">
      <c r="A96" s="85" t="s">
        <v>117</v>
      </c>
      <c r="B96" s="171">
        <f>[1]CUADRO5!C69</f>
        <v>15590.230783704345</v>
      </c>
      <c r="C96" s="171">
        <f>[1]CUADRO5!K69</f>
        <v>15535.54213322238</v>
      </c>
      <c r="D96" s="171">
        <f>[1]CUADRO5!D69</f>
        <v>15588.149872041433</v>
      </c>
      <c r="E96" s="171">
        <f>[1]CUADRO5!E69</f>
        <v>15440.962476235321</v>
      </c>
      <c r="F96" s="171">
        <f>[1]CUADRO5!F69</f>
        <v>0</v>
      </c>
      <c r="G96" s="171">
        <f>[1]CUADRO5!G69</f>
        <v>16676.795291057799</v>
      </c>
      <c r="H96" s="171">
        <f>[1]CUADRO5!H69</f>
        <v>0</v>
      </c>
      <c r="I96" s="171">
        <f>[1]CUADRO5!J69</f>
        <v>2008.5370283967466</v>
      </c>
    </row>
    <row r="97" spans="1:9" x14ac:dyDescent="0.2">
      <c r="A97" s="85" t="s">
        <v>118</v>
      </c>
      <c r="B97" s="171">
        <f>[1]CUADRO5!C70</f>
        <v>11819.853864566783</v>
      </c>
      <c r="C97" s="171">
        <f>[1]CUADRO5!K70</f>
        <v>12309.049470568987</v>
      </c>
      <c r="D97" s="171">
        <f>[1]CUADRO5!D70</f>
        <v>14179.973364286387</v>
      </c>
      <c r="E97" s="171">
        <f>[1]CUADRO5!E70</f>
        <v>11318.141523651764</v>
      </c>
      <c r="F97" s="171">
        <f>[1]CUADRO5!F70</f>
        <v>0</v>
      </c>
      <c r="G97" s="171">
        <f>[1]CUADRO5!G70</f>
        <v>10347.26666833966</v>
      </c>
      <c r="H97" s="171">
        <f>[1]CUADRO5!H70</f>
        <v>0</v>
      </c>
      <c r="I97" s="171">
        <f>[1]CUADRO5!J70</f>
        <v>5783.3582446408782</v>
      </c>
    </row>
    <row r="98" spans="1:9" x14ac:dyDescent="0.2">
      <c r="A98" s="85" t="s">
        <v>119</v>
      </c>
      <c r="B98" s="171">
        <f>[1]CUADRO5!C71</f>
        <v>11267.579175600184</v>
      </c>
      <c r="C98" s="171">
        <f>[1]CUADRO5!K71</f>
        <v>11696.036603072482</v>
      </c>
      <c r="D98" s="171">
        <f>[1]CUADRO5!D71</f>
        <v>13174.638343717394</v>
      </c>
      <c r="E98" s="171">
        <f>[1]CUADRO5!E71</f>
        <v>11474.734074434005</v>
      </c>
      <c r="F98" s="171">
        <f>[1]CUADRO5!F71</f>
        <v>0</v>
      </c>
      <c r="G98" s="171">
        <f>[1]CUADRO5!G71</f>
        <v>3687.5978522648948</v>
      </c>
      <c r="H98" s="171">
        <f>[1]CUADRO5!H71</f>
        <v>0</v>
      </c>
      <c r="I98" s="171">
        <f>[1]CUADRO5!J71</f>
        <v>6679.9975505461507</v>
      </c>
    </row>
    <row r="99" spans="1:9" x14ac:dyDescent="0.2">
      <c r="A99" s="85" t="s">
        <v>120</v>
      </c>
      <c r="B99" s="171">
        <f>[1]CUADRO5!C72</f>
        <v>6754.0965573671292</v>
      </c>
      <c r="C99" s="171">
        <f>[1]CUADRO5!K72</f>
        <v>7889.7484008212987</v>
      </c>
      <c r="D99" s="171">
        <f>[1]CUADRO5!D72</f>
        <v>11707.72348123184</v>
      </c>
      <c r="E99" s="171">
        <f>[1]CUADRO5!E72</f>
        <v>7964.9024523709295</v>
      </c>
      <c r="F99" s="171">
        <f>[1]CUADRO5!F72</f>
        <v>3684.1811441667442</v>
      </c>
      <c r="G99" s="171">
        <f>[1]CUADRO5!G72</f>
        <v>6180.6256305696033</v>
      </c>
      <c r="H99" s="171">
        <f>[1]CUADRO5!H72</f>
        <v>2442.8571428571431</v>
      </c>
      <c r="I99" s="171">
        <f>[1]CUADRO5!J72</f>
        <v>2954.9530836830727</v>
      </c>
    </row>
    <row r="100" spans="1:9" x14ac:dyDescent="0.2">
      <c r="A100" s="41" t="s">
        <v>121</v>
      </c>
      <c r="B100" s="171">
        <f>[1]CUADRO5!C73</f>
        <v>7060.3448544148532</v>
      </c>
      <c r="C100" s="171">
        <f>[1]CUADRO5!K73</f>
        <v>4823.5560222886061</v>
      </c>
      <c r="D100" s="171">
        <f>[1]CUADRO5!D73</f>
        <v>0</v>
      </c>
      <c r="E100" s="171">
        <f>[1]CUADRO5!E73</f>
        <v>5015.7007320916655</v>
      </c>
      <c r="F100" s="171">
        <f>[1]CUADRO5!F73</f>
        <v>0</v>
      </c>
      <c r="G100" s="171">
        <f>[1]CUADRO5!G73</f>
        <v>7639.1162365524606</v>
      </c>
      <c r="H100" s="171">
        <f>[1]CUADRO5!H73</f>
        <v>0</v>
      </c>
      <c r="I100" s="171">
        <f>[1]CUADRO5!J73</f>
        <v>4758.1525139667347</v>
      </c>
    </row>
    <row r="101" spans="1:9" x14ac:dyDescent="0.2">
      <c r="A101" s="85" t="s">
        <v>122</v>
      </c>
      <c r="B101" s="171">
        <f>[1]CUADRO5!C74</f>
        <v>6492.5463924487185</v>
      </c>
      <c r="C101" s="171">
        <f>[1]CUADRO5!K74</f>
        <v>8045.6433591937703</v>
      </c>
      <c r="D101" s="171">
        <f>[1]CUADRO5!D74</f>
        <v>18227.272727272728</v>
      </c>
      <c r="E101" s="171">
        <f>[1]CUADRO5!E74</f>
        <v>7990.8744156276825</v>
      </c>
      <c r="F101" s="171">
        <f>[1]CUADRO5!F74</f>
        <v>0</v>
      </c>
      <c r="G101" s="171">
        <f>[1]CUADRO5!G74</f>
        <v>5506.3355002964208</v>
      </c>
      <c r="H101" s="171">
        <f>[1]CUADRO5!H74</f>
        <v>2303.2297689531188</v>
      </c>
      <c r="I101" s="171">
        <f>[1]CUADRO5!J74</f>
        <v>4153.5363253424357</v>
      </c>
    </row>
    <row r="102" spans="1:9" x14ac:dyDescent="0.2">
      <c r="A102" s="85" t="s">
        <v>123</v>
      </c>
      <c r="B102" s="171">
        <f>[1]CUADRO5!C75</f>
        <v>8510.2677343224113</v>
      </c>
      <c r="C102" s="171">
        <f>[1]CUADRO5!K75</f>
        <v>9564.8178849866126</v>
      </c>
      <c r="D102" s="171">
        <f>[1]CUADRO5!D75</f>
        <v>10028.291378392405</v>
      </c>
      <c r="E102" s="171">
        <f>[1]CUADRO5!E75</f>
        <v>9553.1762158737256</v>
      </c>
      <c r="F102" s="171">
        <f>[1]CUADRO5!F75</f>
        <v>0</v>
      </c>
      <c r="G102" s="171">
        <f>[1]CUADRO5!G75</f>
        <v>6799.0689739069212</v>
      </c>
      <c r="H102" s="171">
        <f>[1]CUADRO5!H75</f>
        <v>0</v>
      </c>
      <c r="I102" s="171">
        <f>[1]CUADRO5!J75</f>
        <v>4486.315331211832</v>
      </c>
    </row>
    <row r="103" spans="1:9" x14ac:dyDescent="0.2">
      <c r="A103" s="85" t="s">
        <v>124</v>
      </c>
      <c r="B103" s="171">
        <f>[1]CUADRO5!C76</f>
        <v>3865.1978619662864</v>
      </c>
      <c r="C103" s="171">
        <f>[1]CUADRO5!K76</f>
        <v>4207.0039139404944</v>
      </c>
      <c r="D103" s="171">
        <f>[1]CUADRO5!D76</f>
        <v>9082.2577053063924</v>
      </c>
      <c r="E103" s="171">
        <f>[1]CUADRO5!E76</f>
        <v>4330.3887592035126</v>
      </c>
      <c r="F103" s="171">
        <f>[1]CUADRO5!F76</f>
        <v>3415.2751314405959</v>
      </c>
      <c r="G103" s="171">
        <f>[1]CUADRO5!G76</f>
        <v>3255.1437878800075</v>
      </c>
      <c r="H103" s="171">
        <f>[1]CUADRO5!H76</f>
        <v>0</v>
      </c>
      <c r="I103" s="171">
        <f>[1]CUADRO5!J76</f>
        <v>2326.3941637656239</v>
      </c>
    </row>
    <row r="104" spans="1:9" x14ac:dyDescent="0.2">
      <c r="A104" s="85" t="s">
        <v>125</v>
      </c>
      <c r="B104" s="171">
        <f>[1]CUADRO5!C77</f>
        <v>17151.429487007827</v>
      </c>
      <c r="C104" s="171">
        <f>[1]CUADRO5!K77</f>
        <v>17151.429487007827</v>
      </c>
      <c r="D104" s="171">
        <f>[1]CUADRO5!D77</f>
        <v>17151.429487007827</v>
      </c>
      <c r="E104" s="171">
        <f>[1]CUADRO5!E77</f>
        <v>0</v>
      </c>
      <c r="F104" s="171">
        <f>[1]CUADRO5!F77</f>
        <v>0</v>
      </c>
      <c r="G104" s="171">
        <f>[1]CUADRO5!G77</f>
        <v>0</v>
      </c>
      <c r="H104" s="171">
        <f>[1]CUADRO5!H77</f>
        <v>0</v>
      </c>
      <c r="I104" s="171">
        <f>[1]CUADRO5!J77</f>
        <v>0</v>
      </c>
    </row>
    <row r="105" spans="1:9" x14ac:dyDescent="0.2">
      <c r="A105" s="85" t="s">
        <v>114</v>
      </c>
      <c r="B105" s="171">
        <f>[1]CUADRO5!C78</f>
        <v>0</v>
      </c>
      <c r="C105" s="171">
        <f>[1]CUADRO5!K78</f>
        <v>0</v>
      </c>
      <c r="D105" s="171">
        <f>[1]CUADRO5!D78</f>
        <v>0</v>
      </c>
      <c r="E105" s="171">
        <f>[1]CUADRO5!E78</f>
        <v>0</v>
      </c>
      <c r="F105" s="171">
        <f>[1]CUADRO5!F78</f>
        <v>0</v>
      </c>
      <c r="G105" s="171">
        <f>[1]CUADRO5!G78</f>
        <v>0</v>
      </c>
      <c r="H105" s="171">
        <f>[1]CUADRO5!H78</f>
        <v>0</v>
      </c>
      <c r="I105" s="171">
        <f>[1]CUADRO5!J78</f>
        <v>0</v>
      </c>
    </row>
    <row r="106" spans="1:9" x14ac:dyDescent="0.2">
      <c r="A106" s="173" t="s">
        <v>115</v>
      </c>
      <c r="B106" s="172">
        <f>[1]CUADRO5!C80</f>
        <v>7407.6923076923085</v>
      </c>
      <c r="C106" s="172">
        <f>[1]CUADRO5!K80</f>
        <v>7407.6923076923085</v>
      </c>
      <c r="D106" s="172">
        <f>[1]CUADRO5!D80</f>
        <v>15000</v>
      </c>
      <c r="E106" s="172">
        <f>[1]CUADRO5!E80</f>
        <v>4033.333333333333</v>
      </c>
      <c r="F106" s="172">
        <f>[1]CUADRO5!F80</f>
        <v>0</v>
      </c>
      <c r="G106" s="172">
        <f>[1]CUADRO5!G80</f>
        <v>0</v>
      </c>
      <c r="H106" s="172">
        <f>[1]CUADRO5!H80</f>
        <v>0</v>
      </c>
      <c r="I106" s="172">
        <f>[1]CUADRO5!J80</f>
        <v>0</v>
      </c>
    </row>
    <row r="107" spans="1:9" x14ac:dyDescent="0.2">
      <c r="A107" s="11" t="str">
        <f>'C01'!$A$32</f>
        <v>Fuente: Instituto Nacional de Estadística (INE).  LXXIV Encuesta Permanente de Hogares de Propósitos Múltiples, Junio 2022.</v>
      </c>
      <c r="E107" s="106"/>
      <c r="F107" s="106"/>
      <c r="G107" s="106"/>
    </row>
    <row r="108" spans="1:9" x14ac:dyDescent="0.2">
      <c r="E108" s="106"/>
      <c r="F108" s="106"/>
      <c r="G108" s="106"/>
    </row>
    <row r="109" spans="1:9" x14ac:dyDescent="0.2">
      <c r="A109" s="11"/>
      <c r="E109" s="106"/>
      <c r="F109" s="106"/>
      <c r="G109" s="106"/>
    </row>
    <row r="110" spans="1:9" x14ac:dyDescent="0.2">
      <c r="H110" s="109"/>
      <c r="I110" s="109"/>
    </row>
    <row r="111" spans="1:9" x14ac:dyDescent="0.2">
      <c r="H111" s="109"/>
      <c r="I111" s="109"/>
    </row>
    <row r="112" spans="1:9" x14ac:dyDescent="0.2">
      <c r="H112" s="109"/>
      <c r="I112" s="109"/>
    </row>
    <row r="113" spans="8:9" x14ac:dyDescent="0.2">
      <c r="H113" s="109"/>
      <c r="I113" s="109"/>
    </row>
    <row r="114" spans="8:9" x14ac:dyDescent="0.2">
      <c r="H114" s="109"/>
      <c r="I114" s="109"/>
    </row>
    <row r="115" spans="8:9" x14ac:dyDescent="0.2">
      <c r="H115" s="109"/>
      <c r="I115" s="109"/>
    </row>
    <row r="116" spans="8:9" x14ac:dyDescent="0.2">
      <c r="H116" s="109"/>
      <c r="I116" s="109"/>
    </row>
  </sheetData>
  <mergeCells count="20">
    <mergeCell ref="A1:I1"/>
    <mergeCell ref="A2:I2"/>
    <mergeCell ref="A3:I3"/>
    <mergeCell ref="A59:I59"/>
    <mergeCell ref="A60:I60"/>
    <mergeCell ref="A4:A6"/>
    <mergeCell ref="G5:G6"/>
    <mergeCell ref="B5:B6"/>
    <mergeCell ref="C5:F5"/>
    <mergeCell ref="H5:H6"/>
    <mergeCell ref="A63:A65"/>
    <mergeCell ref="G64:G65"/>
    <mergeCell ref="B63:H63"/>
    <mergeCell ref="I5:I6"/>
    <mergeCell ref="B4:I4"/>
    <mergeCell ref="I64:I65"/>
    <mergeCell ref="A61:I61"/>
    <mergeCell ref="H64:H65"/>
    <mergeCell ref="B64:B65"/>
    <mergeCell ref="C64:F64"/>
  </mergeCells>
  <phoneticPr fontId="3" type="noConversion"/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J136"/>
  <sheetViews>
    <sheetView zoomScaleNormal="100" workbookViewId="0">
      <selection activeCell="B9" sqref="B9"/>
    </sheetView>
  </sheetViews>
  <sheetFormatPr baseColWidth="10" defaultColWidth="11.6640625" defaultRowHeight="11.25" x14ac:dyDescent="0.2"/>
  <cols>
    <col min="1" max="1" width="58.1640625" style="106" customWidth="1"/>
    <col min="2" max="6" width="10.33203125" style="106" customWidth="1"/>
    <col min="7" max="7" width="14" style="106" bestFit="1" customWidth="1"/>
    <col min="8" max="8" width="9.5" style="106" bestFit="1" customWidth="1"/>
    <col min="9" max="9" width="11.6640625" style="106"/>
    <col min="10" max="10" width="13.83203125" style="106" customWidth="1"/>
    <col min="11" max="16384" width="11.6640625" style="106"/>
  </cols>
  <sheetData>
    <row r="1" spans="1:10" ht="27.75" customHeight="1" x14ac:dyDescent="0.2">
      <c r="A1" s="236" t="s">
        <v>93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x14ac:dyDescent="0.2">
      <c r="A2" s="237" t="s">
        <v>32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0" ht="12" customHeight="1" x14ac:dyDescent="0.2">
      <c r="A3" s="234" t="s">
        <v>31</v>
      </c>
      <c r="B3" s="238" t="s">
        <v>29</v>
      </c>
      <c r="C3" s="239" t="s">
        <v>7</v>
      </c>
      <c r="D3" s="239"/>
      <c r="E3" s="239"/>
      <c r="F3" s="239"/>
      <c r="G3" s="234" t="s">
        <v>30</v>
      </c>
      <c r="H3" s="234" t="s">
        <v>129</v>
      </c>
      <c r="I3" s="234" t="s">
        <v>127</v>
      </c>
      <c r="J3" s="223" t="s">
        <v>135</v>
      </c>
    </row>
    <row r="4" spans="1:10" ht="20.25" customHeight="1" x14ac:dyDescent="0.2">
      <c r="A4" s="235"/>
      <c r="B4" s="235"/>
      <c r="C4" s="33" t="s">
        <v>0</v>
      </c>
      <c r="D4" s="33" t="s">
        <v>89</v>
      </c>
      <c r="E4" s="33" t="s">
        <v>10</v>
      </c>
      <c r="F4" s="33" t="s">
        <v>90</v>
      </c>
      <c r="G4" s="235"/>
      <c r="H4" s="235"/>
      <c r="I4" s="235"/>
      <c r="J4" s="225"/>
    </row>
    <row r="5" spans="1:10" x14ac:dyDescent="0.2">
      <c r="A5" s="111"/>
      <c r="B5" s="12"/>
      <c r="C5" s="12"/>
      <c r="D5" s="12"/>
      <c r="E5" s="12"/>
      <c r="F5" s="12"/>
      <c r="G5" s="12"/>
      <c r="H5" s="181"/>
    </row>
    <row r="6" spans="1:10" x14ac:dyDescent="0.2">
      <c r="A6" s="27" t="s">
        <v>57</v>
      </c>
      <c r="B6" s="77">
        <f>[1]CUADRO6!C5</f>
        <v>8.219990722779464</v>
      </c>
      <c r="C6" s="77">
        <f>[1]CUADRO6!L5</f>
        <v>8.9205836250391908</v>
      </c>
      <c r="D6" s="77">
        <f>[1]CUADRO6!D5</f>
        <v>13.064211269441124</v>
      </c>
      <c r="E6" s="77">
        <f>[1]CUADRO6!E5</f>
        <v>8.5282581730804257</v>
      </c>
      <c r="F6" s="77">
        <f>[1]CUADRO6!F5</f>
        <v>6.8879127645237501</v>
      </c>
      <c r="G6" s="77">
        <f>[1]CUADRO6!G5</f>
        <v>7.7616888782373632</v>
      </c>
      <c r="H6" s="77">
        <f>[1]CUADRO6!H5</f>
        <v>9.3599094326785188</v>
      </c>
      <c r="I6" s="77">
        <f>[1]CUADRO6!I5</f>
        <v>8.3435252193445599</v>
      </c>
      <c r="J6" s="77">
        <f>[1]CUADRO6!J5</f>
        <v>6.7268110773692458</v>
      </c>
    </row>
    <row r="7" spans="1:10" ht="12.75" customHeight="1" x14ac:dyDescent="0.2">
      <c r="A7" s="112"/>
      <c r="B7" s="77"/>
      <c r="C7" s="77"/>
      <c r="D7" s="77"/>
      <c r="E7" s="77"/>
      <c r="F7" s="77"/>
      <c r="G7" s="77"/>
      <c r="H7" s="77"/>
      <c r="I7" s="77"/>
      <c r="J7" s="77"/>
    </row>
    <row r="8" spans="1:10" ht="12.75" customHeight="1" x14ac:dyDescent="0.2">
      <c r="A8" s="88" t="s">
        <v>11</v>
      </c>
    </row>
    <row r="9" spans="1:10" x14ac:dyDescent="0.2">
      <c r="A9" s="113" t="s">
        <v>55</v>
      </c>
      <c r="B9" s="168">
        <f>[1]CUADRO6!C7</f>
        <v>9.3090637733712498</v>
      </c>
      <c r="C9" s="168">
        <f>[1]CUADRO6!L7</f>
        <v>9.9672990617515218</v>
      </c>
      <c r="D9" s="168">
        <f>[1]CUADRO6!D7</f>
        <v>13.446819064204021</v>
      </c>
      <c r="E9" s="168">
        <f>[1]CUADRO6!E7</f>
        <v>9.5980219164610041</v>
      </c>
      <c r="F9" s="168">
        <f>[1]CUADRO6!F7</f>
        <v>7.2721834895611419</v>
      </c>
      <c r="G9" s="168">
        <f>[1]CUADRO6!G7</f>
        <v>8.9155622349239891</v>
      </c>
      <c r="H9" s="168">
        <f>[1]CUADRO6!H7</f>
        <v>9.4820477770109619</v>
      </c>
      <c r="I9" s="168">
        <f>[1]CUADRO6!I7</f>
        <v>9.6647254816685493</v>
      </c>
      <c r="J9" s="168">
        <f>[1]CUADRO6!J7</f>
        <v>7.3156756555934956</v>
      </c>
    </row>
    <row r="10" spans="1:10" x14ac:dyDescent="0.2">
      <c r="A10" s="114" t="s">
        <v>50</v>
      </c>
      <c r="B10" s="168">
        <f>[1]CUADRO6!C9</f>
        <v>10.415265068323759</v>
      </c>
      <c r="C10" s="168">
        <f>[1]CUADRO6!L9</f>
        <v>11.396860854262671</v>
      </c>
      <c r="D10" s="168">
        <f>[1]CUADRO6!D9</f>
        <v>13.897026275466775</v>
      </c>
      <c r="E10" s="168">
        <f>[1]CUADRO6!E9</f>
        <v>10.900493027956474</v>
      </c>
      <c r="F10" s="168">
        <f>[1]CUADRO6!F9</f>
        <v>7.5098505434782608</v>
      </c>
      <c r="G10" s="168">
        <f>[1]CUADRO6!G9</f>
        <v>9.5190105157028011</v>
      </c>
      <c r="H10" s="168">
        <f>[1]CUADRO6!H9</f>
        <v>11.307692307692308</v>
      </c>
      <c r="I10" s="168">
        <f>[1]CUADRO6!I9</f>
        <v>9.4542644905926387</v>
      </c>
      <c r="J10" s="168">
        <f>[1]CUADRO6!J9</f>
        <v>8.2630256270708919</v>
      </c>
    </row>
    <row r="11" spans="1:10" x14ac:dyDescent="0.2">
      <c r="A11" s="114" t="s">
        <v>51</v>
      </c>
      <c r="B11" s="168">
        <f>[1]CUADRO6!C10</f>
        <v>9.7114290792748044</v>
      </c>
      <c r="C11" s="168">
        <f>[1]CUADRO6!L10</f>
        <v>10.381740775780516</v>
      </c>
      <c r="D11" s="168">
        <f>[1]CUADRO6!D10</f>
        <v>13.607888631090489</v>
      </c>
      <c r="E11" s="168">
        <f>[1]CUADRO6!E10</f>
        <v>10.345890410958912</v>
      </c>
      <c r="F11" s="168">
        <f>[1]CUADRO6!F10</f>
        <v>8.0339425587467357</v>
      </c>
      <c r="G11" s="168">
        <f>[1]CUADRO6!G10</f>
        <v>8.9352881698685547</v>
      </c>
      <c r="H11" s="168">
        <f>[1]CUADRO6!H10</f>
        <v>8</v>
      </c>
      <c r="I11" s="168">
        <f>[1]CUADRO6!I10</f>
        <v>9.2444029850746254</v>
      </c>
      <c r="J11" s="168">
        <f>[1]CUADRO6!J10</f>
        <v>8.4089171974522294</v>
      </c>
    </row>
    <row r="12" spans="1:10" x14ac:dyDescent="0.2">
      <c r="A12" s="114" t="s">
        <v>77</v>
      </c>
      <c r="B12" s="168">
        <f>[1]CUADRO6!C11</f>
        <v>8.8885392701575245</v>
      </c>
      <c r="C12" s="168">
        <f>[1]CUADRO6!L11</f>
        <v>9.3738214800942483</v>
      </c>
      <c r="D12" s="168">
        <f>[1]CUADRO6!D11</f>
        <v>13.170466078699128</v>
      </c>
      <c r="E12" s="168">
        <f>[1]CUADRO6!E11</f>
        <v>8.9844302398581366</v>
      </c>
      <c r="F12" s="168">
        <f>[1]CUADRO6!F11</f>
        <v>7.1001096812662068</v>
      </c>
      <c r="G12" s="168">
        <f>[1]CUADRO6!G11</f>
        <v>8.7160770763370419</v>
      </c>
      <c r="H12" s="168">
        <f>[1]CUADRO6!H11</f>
        <v>6</v>
      </c>
      <c r="I12" s="168">
        <f>[1]CUADRO6!I11</f>
        <v>9.7922044169452356</v>
      </c>
      <c r="J12" s="168">
        <f>[1]CUADRO6!J11</f>
        <v>6.8782468008149884</v>
      </c>
    </row>
    <row r="13" spans="1:10" x14ac:dyDescent="0.2">
      <c r="A13" s="113" t="s">
        <v>52</v>
      </c>
      <c r="B13" s="168">
        <f>[1]CUADRO6!C12</f>
        <v>6.5020041486315243</v>
      </c>
      <c r="C13" s="168">
        <f>[1]CUADRO6!L12</f>
        <v>6.8819420790472323</v>
      </c>
      <c r="D13" s="168">
        <f>[1]CUADRO6!D12</f>
        <v>11.879607679077766</v>
      </c>
      <c r="E13" s="168">
        <f>[1]CUADRO6!E12</f>
        <v>6.4704157782515965</v>
      </c>
      <c r="F13" s="168">
        <f>[1]CUADRO6!F12</f>
        <v>6.2845063713230935</v>
      </c>
      <c r="G13" s="168">
        <f>[1]CUADRO6!G12</f>
        <v>6.1005134005159416</v>
      </c>
      <c r="H13" s="168">
        <f>[1]CUADRO6!H12</f>
        <v>9</v>
      </c>
      <c r="I13" s="168">
        <f>[1]CUADRO6!I12</f>
        <v>7.2339506685491246</v>
      </c>
      <c r="J13" s="168">
        <f>[1]CUADRO6!J12</f>
        <v>6.0908392203035024</v>
      </c>
    </row>
    <row r="14" spans="1:10" x14ac:dyDescent="0.2">
      <c r="A14" s="115"/>
    </row>
    <row r="15" spans="1:10" x14ac:dyDescent="0.2">
      <c r="A15" s="88" t="s">
        <v>12</v>
      </c>
    </row>
    <row r="16" spans="1:10" x14ac:dyDescent="0.2">
      <c r="A16" s="113" t="s">
        <v>35</v>
      </c>
      <c r="B16" s="168"/>
      <c r="C16" s="168"/>
      <c r="D16" s="168"/>
      <c r="E16" s="168"/>
      <c r="F16" s="168"/>
      <c r="G16" s="168"/>
      <c r="H16" s="168"/>
      <c r="I16" s="168"/>
      <c r="J16" s="168"/>
    </row>
    <row r="17" spans="1:10" ht="12.75" customHeight="1" x14ac:dyDescent="0.2">
      <c r="A17" s="113" t="s">
        <v>36</v>
      </c>
      <c r="B17" s="168">
        <f>[1]CUADRO6!C14</f>
        <v>5.0106752366418998</v>
      </c>
      <c r="C17" s="168">
        <f>[1]CUADRO6!L14</f>
        <v>5.2570231332421482</v>
      </c>
      <c r="D17" s="168">
        <f>[1]CUADRO6!D14</f>
        <v>5.3226472193795367</v>
      </c>
      <c r="E17" s="168">
        <f>[1]CUADRO6!E14</f>
        <v>5.2678987928550427</v>
      </c>
      <c r="F17" s="168">
        <f>[1]CUADRO6!F14</f>
        <v>5.2799236604729529</v>
      </c>
      <c r="G17" s="168">
        <f>[1]CUADRO6!G14</f>
        <v>4.7150943886666798</v>
      </c>
      <c r="H17" s="168">
        <f>[1]CUADRO6!H14</f>
        <v>6.2044221078724613</v>
      </c>
      <c r="I17" s="168">
        <f>[1]CUADRO6!I14</f>
        <v>5.3580276777178808</v>
      </c>
      <c r="J17" s="168">
        <f>[1]CUADRO6!J14</f>
        <v>4.7891740175063218</v>
      </c>
    </row>
    <row r="18" spans="1:10" x14ac:dyDescent="0.2">
      <c r="A18" s="113" t="s">
        <v>37</v>
      </c>
      <c r="B18" s="168">
        <f>[1]CUADRO6!C15</f>
        <v>10.683480174992027</v>
      </c>
      <c r="C18" s="168">
        <f>[1]CUADRO6!L15</f>
        <v>10.769126546729385</v>
      </c>
      <c r="D18" s="168">
        <f>[1]CUADRO6!D15</f>
        <v>11.342090081445274</v>
      </c>
      <c r="E18" s="168">
        <f>[1]CUADRO6!E15</f>
        <v>10.74802191001976</v>
      </c>
      <c r="F18" s="168">
        <f>[1]CUADRO6!F15</f>
        <v>10.217333711698966</v>
      </c>
      <c r="G18" s="168">
        <f>[1]CUADRO6!G15</f>
        <v>10.713286518216441</v>
      </c>
      <c r="H18" s="168">
        <f>[1]CUADRO6!H15</f>
        <v>11.04975617658558</v>
      </c>
      <c r="I18" s="168">
        <f>[1]CUADRO6!I15</f>
        <v>10.519750547850297</v>
      </c>
      <c r="J18" s="168">
        <f>[1]CUADRO6!J15</f>
        <v>10.133422900443112</v>
      </c>
    </row>
    <row r="19" spans="1:10" ht="12.75" customHeight="1" x14ac:dyDescent="0.2">
      <c r="A19" s="113" t="s">
        <v>38</v>
      </c>
      <c r="B19" s="168">
        <f>[1]CUADRO6!C16</f>
        <v>15.508199710211429</v>
      </c>
      <c r="C19" s="168">
        <f>[1]CUADRO6!L16</f>
        <v>15.433718574891481</v>
      </c>
      <c r="D19" s="168">
        <f>[1]CUADRO6!D16</f>
        <v>16.14628777346342</v>
      </c>
      <c r="E19" s="168">
        <f>[1]CUADRO6!E16</f>
        <v>15.031588588849539</v>
      </c>
      <c r="F19" s="168">
        <f>[1]CUADRO6!F16</f>
        <v>12.965662260003898</v>
      </c>
      <c r="G19" s="168">
        <f>[1]CUADRO6!G16</f>
        <v>16.051613127171876</v>
      </c>
      <c r="H19" s="168">
        <f>[1]CUADRO6!H16</f>
        <v>12</v>
      </c>
      <c r="I19" s="168">
        <f>[1]CUADRO6!I16</f>
        <v>14.107252156567911</v>
      </c>
      <c r="J19" s="168">
        <f>[1]CUADRO6!J16</f>
        <v>15.161911987339645</v>
      </c>
    </row>
    <row r="20" spans="1:10" x14ac:dyDescent="0.2">
      <c r="A20" s="113" t="s">
        <v>45</v>
      </c>
      <c r="B20" s="168">
        <f>[1]CUADRO6!C17</f>
        <v>0</v>
      </c>
      <c r="C20" s="168">
        <f>[1]CUADRO6!L17</f>
        <v>0</v>
      </c>
      <c r="D20" s="168">
        <f>[1]CUADRO6!D17</f>
        <v>0</v>
      </c>
      <c r="E20" s="168">
        <f>[1]CUADRO6!E17</f>
        <v>0</v>
      </c>
      <c r="F20" s="168">
        <f>[1]CUADRO6!F17</f>
        <v>0</v>
      </c>
      <c r="G20" s="168">
        <f>[1]CUADRO6!G17</f>
        <v>0</v>
      </c>
      <c r="H20" s="168">
        <f>[1]CUADRO6!H17</f>
        <v>0</v>
      </c>
      <c r="I20" s="168">
        <f>[1]CUADRO6!I17</f>
        <v>0</v>
      </c>
      <c r="J20" s="168">
        <f>[1]CUADRO6!J17</f>
        <v>0</v>
      </c>
    </row>
    <row r="21" spans="1:10" ht="12.75" customHeight="1" x14ac:dyDescent="0.2">
      <c r="A21" s="113"/>
    </row>
    <row r="22" spans="1:10" x14ac:dyDescent="0.2">
      <c r="A22" s="88" t="s">
        <v>17</v>
      </c>
    </row>
    <row r="23" spans="1:10" x14ac:dyDescent="0.2">
      <c r="A23" s="113" t="s">
        <v>39</v>
      </c>
      <c r="B23" s="168">
        <f>[1]CUADRO6!C18</f>
        <v>7.3016078021420903</v>
      </c>
      <c r="C23" s="168">
        <f>[1]CUADRO6!L18</f>
        <v>7.2518012739524496</v>
      </c>
      <c r="D23" s="168">
        <f>[1]CUADRO6!D18</f>
        <v>7.666666666666667</v>
      </c>
      <c r="E23" s="168">
        <f>[1]CUADRO6!E18</f>
        <v>7.271714214615967</v>
      </c>
      <c r="F23" s="168">
        <f>[1]CUADRO6!F18</f>
        <v>6.9751798427552396</v>
      </c>
      <c r="G23" s="168">
        <f>[1]CUADRO6!G18</f>
        <v>8.8450041062950397</v>
      </c>
      <c r="H23" s="168">
        <f>[1]CUADRO6!H18</f>
        <v>8.4074538002659658</v>
      </c>
      <c r="I23" s="168">
        <f>[1]CUADRO6!I18</f>
        <v>7.6680787117933082</v>
      </c>
      <c r="J23" s="168">
        <f>[1]CUADRO6!J18</f>
        <v>6.7025412842794214</v>
      </c>
    </row>
    <row r="24" spans="1:10" x14ac:dyDescent="0.2">
      <c r="A24" s="113" t="s">
        <v>40</v>
      </c>
      <c r="B24" s="168">
        <f>[1]CUADRO6!C19</f>
        <v>9.145323718713593</v>
      </c>
      <c r="C24" s="168">
        <f>[1]CUADRO6!L19</f>
        <v>9.4411602595906459</v>
      </c>
      <c r="D24" s="168">
        <f>[1]CUADRO6!D19</f>
        <v>12.430548853415262</v>
      </c>
      <c r="E24" s="168">
        <f>[1]CUADRO6!E19</f>
        <v>9.3165851329148808</v>
      </c>
      <c r="F24" s="168">
        <f>[1]CUADRO6!F19</f>
        <v>9.3651723215721869</v>
      </c>
      <c r="G24" s="168">
        <f>[1]CUADRO6!G19</f>
        <v>9.1206887018645464</v>
      </c>
      <c r="H24" s="168">
        <f>[1]CUADRO6!H19</f>
        <v>12</v>
      </c>
      <c r="I24" s="168">
        <f>[1]CUADRO6!I19</f>
        <v>9.5978115093995005</v>
      </c>
      <c r="J24" s="168">
        <f>[1]CUADRO6!J19</f>
        <v>7.6711800687561436</v>
      </c>
    </row>
    <row r="25" spans="1:10" x14ac:dyDescent="0.2">
      <c r="A25" s="113" t="s">
        <v>41</v>
      </c>
      <c r="B25" s="168">
        <f>[1]CUADRO6!C20</f>
        <v>9.3366837040743071</v>
      </c>
      <c r="C25" s="168">
        <f>[1]CUADRO6!L20</f>
        <v>9.7060890635568846</v>
      </c>
      <c r="D25" s="168">
        <f>[1]CUADRO6!D20</f>
        <v>13.434441810280074</v>
      </c>
      <c r="E25" s="168">
        <f>[1]CUADRO6!E20</f>
        <v>9.4650444741889714</v>
      </c>
      <c r="F25" s="168">
        <f>[1]CUADRO6!F20</f>
        <v>7.264134393367609</v>
      </c>
      <c r="G25" s="168">
        <f>[1]CUADRO6!G20</f>
        <v>9.513994252143144</v>
      </c>
      <c r="H25" s="168">
        <f>[1]CUADRO6!H20</f>
        <v>0</v>
      </c>
      <c r="I25" s="168">
        <f>[1]CUADRO6!I20</f>
        <v>9.3945078025705548</v>
      </c>
      <c r="J25" s="168">
        <f>[1]CUADRO6!J20</f>
        <v>7.5571279690805087</v>
      </c>
    </row>
    <row r="26" spans="1:10" x14ac:dyDescent="0.2">
      <c r="A26" s="113" t="s">
        <v>46</v>
      </c>
      <c r="B26" s="168">
        <f>[1]CUADRO6!C21</f>
        <v>9.1446999854419424</v>
      </c>
      <c r="C26" s="168">
        <f>[1]CUADRO6!L21</f>
        <v>9.6326984136582059</v>
      </c>
      <c r="D26" s="168">
        <f>[1]CUADRO6!D21</f>
        <v>14.413483178634896</v>
      </c>
      <c r="E26" s="168">
        <f>[1]CUADRO6!E21</f>
        <v>9.1577387900744363</v>
      </c>
      <c r="F26" s="168">
        <f>[1]CUADRO6!F21</f>
        <v>7.5385404616826941</v>
      </c>
      <c r="G26" s="168">
        <f>[1]CUADRO6!G21</f>
        <v>9.1323613152046939</v>
      </c>
      <c r="H26" s="168">
        <f>[1]CUADRO6!H21</f>
        <v>0</v>
      </c>
      <c r="I26" s="168">
        <f>[1]CUADRO6!I21</f>
        <v>9.0575210486154916</v>
      </c>
      <c r="J26" s="168">
        <f>[1]CUADRO6!J21</f>
        <v>7.2117365135668559</v>
      </c>
    </row>
    <row r="27" spans="1:10" ht="12.75" customHeight="1" x14ac:dyDescent="0.2">
      <c r="A27" s="113" t="s">
        <v>47</v>
      </c>
      <c r="B27" s="168">
        <f>[1]CUADRO6!C22</f>
        <v>7.9538704084774867</v>
      </c>
      <c r="C27" s="168">
        <f>[1]CUADRO6!L22</f>
        <v>8.6130967846391222</v>
      </c>
      <c r="D27" s="168">
        <f>[1]CUADRO6!D22</f>
        <v>12.909862454194075</v>
      </c>
      <c r="E27" s="168">
        <f>[1]CUADRO6!E22</f>
        <v>8.0769339829499778</v>
      </c>
      <c r="F27" s="168">
        <f>[1]CUADRO6!F22</f>
        <v>6.1061147823750748</v>
      </c>
      <c r="G27" s="168">
        <f>[1]CUADRO6!G22</f>
        <v>7.7196694292416792</v>
      </c>
      <c r="H27" s="168">
        <f>[1]CUADRO6!H22</f>
        <v>0</v>
      </c>
      <c r="I27" s="168">
        <f>[1]CUADRO6!I22</f>
        <v>7.6444796019441661</v>
      </c>
      <c r="J27" s="168">
        <f>[1]CUADRO6!J22</f>
        <v>6.240728085105701</v>
      </c>
    </row>
    <row r="28" spans="1:10" x14ac:dyDescent="0.2">
      <c r="A28" s="113" t="s">
        <v>48</v>
      </c>
      <c r="B28" s="168">
        <f>[1]CUADRO6!C23</f>
        <v>7.8762778538448428</v>
      </c>
      <c r="C28" s="168">
        <f>[1]CUADRO6!L23</f>
        <v>8.7385188932229276</v>
      </c>
      <c r="D28" s="168">
        <f>[1]CUADRO6!D23</f>
        <v>13.247253156983515</v>
      </c>
      <c r="E28" s="168">
        <f>[1]CUADRO6!E23</f>
        <v>7.108672231382041</v>
      </c>
      <c r="F28" s="168">
        <f>[1]CUADRO6!F23</f>
        <v>5.6579836459458699</v>
      </c>
      <c r="G28" s="168">
        <f>[1]CUADRO6!G23</f>
        <v>7.4722126992320392</v>
      </c>
      <c r="H28" s="168">
        <f>[1]CUADRO6!H23</f>
        <v>6</v>
      </c>
      <c r="I28" s="168">
        <f>[1]CUADRO6!I23</f>
        <v>7.4222066379107687</v>
      </c>
      <c r="J28" s="168">
        <f>[1]CUADRO6!J23</f>
        <v>6.0808221474785595</v>
      </c>
    </row>
    <row r="29" spans="1:10" ht="12.75" customHeight="1" x14ac:dyDescent="0.2">
      <c r="A29" s="113" t="s">
        <v>78</v>
      </c>
      <c r="B29" s="168">
        <f>[1]CUADRO6!C24</f>
        <v>5.9479805795528113</v>
      </c>
      <c r="C29" s="168">
        <f>[1]CUADRO6!L24</f>
        <v>6.7982136972053411</v>
      </c>
      <c r="D29" s="168">
        <f>[1]CUADRO6!D24</f>
        <v>10.498380821884844</v>
      </c>
      <c r="E29" s="168">
        <f>[1]CUADRO6!E24</f>
        <v>5.9331717205333998</v>
      </c>
      <c r="F29" s="168">
        <f>[1]CUADRO6!F24</f>
        <v>4.6658892963289524</v>
      </c>
      <c r="G29" s="168">
        <f>[1]CUADRO6!G24</f>
        <v>5.8776872897757908</v>
      </c>
      <c r="H29" s="168">
        <f>[1]CUADRO6!H24</f>
        <v>9</v>
      </c>
      <c r="I29" s="168">
        <f>[1]CUADRO6!I24</f>
        <v>6.1863665663914071</v>
      </c>
      <c r="J29" s="168">
        <f>[1]CUADRO6!J24</f>
        <v>5.2262042139753877</v>
      </c>
    </row>
    <row r="30" spans="1:10" x14ac:dyDescent="0.2">
      <c r="A30" s="113"/>
    </row>
    <row r="31" spans="1:10" x14ac:dyDescent="0.2">
      <c r="A31" s="88" t="s">
        <v>13</v>
      </c>
    </row>
    <row r="32" spans="1:10" x14ac:dyDescent="0.2">
      <c r="A32" s="113" t="s">
        <v>2</v>
      </c>
      <c r="B32" s="168">
        <f>[1]CUADRO6!C25</f>
        <v>7.747347817402793</v>
      </c>
      <c r="C32" s="168">
        <f>[1]CUADRO6!L25</f>
        <v>8.1569947940249836</v>
      </c>
      <c r="D32" s="168">
        <f>[1]CUADRO6!D25</f>
        <v>12.053858459138732</v>
      </c>
      <c r="E32" s="168">
        <f>[1]CUADRO6!E25</f>
        <v>7.9054299926098865</v>
      </c>
      <c r="F32" s="168">
        <f>[1]CUADRO6!F25</f>
        <v>5.5038116885787085</v>
      </c>
      <c r="G32" s="168">
        <f>[1]CUADRO6!G25</f>
        <v>7.6628912811343302</v>
      </c>
      <c r="H32" s="168">
        <f>[1]CUADRO6!H25</f>
        <v>9.9569501446631783</v>
      </c>
      <c r="I32" s="168">
        <f>[1]CUADRO6!I25</f>
        <v>7.5966217113520873</v>
      </c>
      <c r="J32" s="168">
        <f>[1]CUADRO6!J25</f>
        <v>6.6819120925809212</v>
      </c>
    </row>
    <row r="33" spans="1:10" x14ac:dyDescent="0.2">
      <c r="A33" s="113" t="s">
        <v>3</v>
      </c>
      <c r="B33" s="168">
        <f>[1]CUADRO6!C26</f>
        <v>8.933083073954851</v>
      </c>
      <c r="C33" s="168">
        <f>[1]CUADRO6!L26</f>
        <v>10.284808555800254</v>
      </c>
      <c r="D33" s="168">
        <f>[1]CUADRO6!D26</f>
        <v>13.737087769218665</v>
      </c>
      <c r="E33" s="168">
        <f>[1]CUADRO6!E26</f>
        <v>10.119934223685942</v>
      </c>
      <c r="F33" s="168">
        <f>[1]CUADRO6!F26</f>
        <v>6.9570011040624893</v>
      </c>
      <c r="G33" s="168">
        <f>[1]CUADRO6!G26</f>
        <v>7.8512540849611687</v>
      </c>
      <c r="H33" s="168">
        <f>[1]CUADRO6!H26</f>
        <v>7.3238101525397017</v>
      </c>
      <c r="I33" s="168">
        <f>[1]CUADRO6!I26</f>
        <v>8.9511959966141337</v>
      </c>
      <c r="J33" s="168">
        <f>[1]CUADRO6!J26</f>
        <v>6.8591894404145268</v>
      </c>
    </row>
    <row r="34" spans="1:10" x14ac:dyDescent="0.2">
      <c r="A34" s="115"/>
    </row>
    <row r="35" spans="1:10" x14ac:dyDescent="0.2">
      <c r="A35" s="28" t="s">
        <v>88</v>
      </c>
      <c r="B35" s="165"/>
      <c r="C35" s="165"/>
      <c r="D35" s="165"/>
      <c r="E35" s="165"/>
      <c r="F35" s="165"/>
      <c r="G35" s="165"/>
      <c r="H35" s="165"/>
      <c r="I35" s="165"/>
      <c r="J35" s="165"/>
    </row>
    <row r="36" spans="1:10" x14ac:dyDescent="0.2">
      <c r="A36" s="29" t="s">
        <v>81</v>
      </c>
      <c r="B36" s="168"/>
      <c r="C36" s="168"/>
      <c r="D36" s="168"/>
      <c r="E36" s="168"/>
      <c r="F36" s="168"/>
      <c r="G36" s="168"/>
      <c r="H36" s="168"/>
      <c r="I36" s="168"/>
      <c r="J36" s="168"/>
    </row>
    <row r="37" spans="1:10" x14ac:dyDescent="0.2">
      <c r="A37" s="177" t="s">
        <v>139</v>
      </c>
      <c r="B37" s="168">
        <f>[1]CUADRO6!C27</f>
        <v>7.1638693736694954</v>
      </c>
      <c r="C37" s="168">
        <f>[1]CUADRO6!L27</f>
        <v>7.5013372744982894</v>
      </c>
      <c r="D37" s="168">
        <f>[1]CUADRO6!D27</f>
        <v>13.542648205526538</v>
      </c>
      <c r="E37" s="168">
        <f>[1]CUADRO6!E27</f>
        <v>6.9464118348814994</v>
      </c>
      <c r="F37" s="168">
        <f>[1]CUADRO6!F27</f>
        <v>6.9907169553177599</v>
      </c>
      <c r="G37" s="168">
        <f>[1]CUADRO6!G27</f>
        <v>7.0517536701102159</v>
      </c>
      <c r="H37" s="168">
        <f>[1]CUADRO6!H27</f>
        <v>9</v>
      </c>
      <c r="I37" s="168">
        <f>[1]CUADRO6!I27</f>
        <v>0</v>
      </c>
      <c r="J37" s="168">
        <f>[1]CUADRO6!J27</f>
        <v>6.304477559187033</v>
      </c>
    </row>
    <row r="38" spans="1:10" x14ac:dyDescent="0.2">
      <c r="A38" s="177" t="s">
        <v>140</v>
      </c>
      <c r="B38" s="168">
        <f>[1]CUADRO6!C28</f>
        <v>7.889081284953587</v>
      </c>
      <c r="C38" s="168">
        <f>[1]CUADRO6!L28</f>
        <v>8.2557152661151356</v>
      </c>
      <c r="D38" s="168">
        <f>[1]CUADRO6!D28</f>
        <v>10.011486701386254</v>
      </c>
      <c r="E38" s="168">
        <f>[1]CUADRO6!E28</f>
        <v>8.2456008347045771</v>
      </c>
      <c r="F38" s="168">
        <f>[1]CUADRO6!F28</f>
        <v>6.8326351743991403</v>
      </c>
      <c r="G38" s="168">
        <f>[1]CUADRO6!G28</f>
        <v>7.4136527362166742</v>
      </c>
      <c r="H38" s="168">
        <f>[1]CUADRO6!H28</f>
        <v>11.020315634056834</v>
      </c>
      <c r="I38" s="168">
        <f>[1]CUADRO6!I28</f>
        <v>0</v>
      </c>
      <c r="J38" s="168">
        <f>[1]CUADRO6!J28</f>
        <v>6.7314738578110074</v>
      </c>
    </row>
    <row r="39" spans="1:10" x14ac:dyDescent="0.2">
      <c r="A39" s="177" t="s">
        <v>141</v>
      </c>
      <c r="B39" s="168">
        <f>[1]CUADRO6!C29</f>
        <v>0</v>
      </c>
      <c r="C39" s="168">
        <f>[1]CUADRO6!L29</f>
        <v>0</v>
      </c>
      <c r="D39" s="168">
        <f>[1]CUADRO6!D29</f>
        <v>0</v>
      </c>
      <c r="E39" s="168">
        <f>[1]CUADRO6!E29</f>
        <v>0</v>
      </c>
      <c r="F39" s="168">
        <f>[1]CUADRO6!F29</f>
        <v>0</v>
      </c>
      <c r="G39" s="168">
        <f>[1]CUADRO6!G29</f>
        <v>0</v>
      </c>
      <c r="H39" s="168">
        <f>[1]CUADRO6!H29</f>
        <v>0</v>
      </c>
      <c r="I39" s="168">
        <f>[1]CUADRO6!I29</f>
        <v>0</v>
      </c>
      <c r="J39" s="168">
        <f>[1]CUADRO6!J29</f>
        <v>0</v>
      </c>
    </row>
    <row r="40" spans="1:10" x14ac:dyDescent="0.2">
      <c r="A40" s="29" t="s">
        <v>82</v>
      </c>
      <c r="B40" s="168">
        <f>[1]CUADRO6!C30</f>
        <v>10.6714347472274</v>
      </c>
      <c r="C40" s="168">
        <f>[1]CUADRO6!L30</f>
        <v>11.394916369864706</v>
      </c>
      <c r="D40" s="168">
        <f>[1]CUADRO6!D30</f>
        <v>13.919286632869683</v>
      </c>
      <c r="E40" s="168">
        <f>[1]CUADRO6!E30</f>
        <v>10.57392999987292</v>
      </c>
      <c r="F40" s="168">
        <f>[1]CUADRO6!F30</f>
        <v>6.2755298067041565</v>
      </c>
      <c r="G40" s="168">
        <f>[1]CUADRO6!G30</f>
        <v>8.921518535252952</v>
      </c>
      <c r="H40" s="168">
        <f>[1]CUADRO6!H30</f>
        <v>0</v>
      </c>
      <c r="I40" s="168">
        <f>[1]CUADRO6!I30</f>
        <v>0</v>
      </c>
      <c r="J40" s="168">
        <f>[1]CUADRO6!J30</f>
        <v>8.0700401284460668</v>
      </c>
    </row>
    <row r="41" spans="1:10" x14ac:dyDescent="0.2">
      <c r="A41" s="29" t="s">
        <v>83</v>
      </c>
      <c r="B41" s="168">
        <f>[1]CUADRO6!C31</f>
        <v>12.30694654837848</v>
      </c>
      <c r="C41" s="168">
        <f>[1]CUADRO6!L31</f>
        <v>14.482433296932587</v>
      </c>
      <c r="D41" s="168">
        <f>[1]CUADRO6!D31</f>
        <v>16.0078854594253</v>
      </c>
      <c r="E41" s="168">
        <f>[1]CUADRO6!E31</f>
        <v>13.6358923624736</v>
      </c>
      <c r="F41" s="168">
        <f>[1]CUADRO6!F31</f>
        <v>0</v>
      </c>
      <c r="G41" s="168">
        <f>[1]CUADRO6!G31</f>
        <v>10.613679166607364</v>
      </c>
      <c r="H41" s="168">
        <f>[1]CUADRO6!H31</f>
        <v>0</v>
      </c>
      <c r="I41" s="168">
        <f>[1]CUADRO6!I31</f>
        <v>0</v>
      </c>
      <c r="J41" s="168">
        <f>[1]CUADRO6!J31</f>
        <v>10.961719479541038</v>
      </c>
    </row>
    <row r="42" spans="1:10" x14ac:dyDescent="0.2">
      <c r="A42" s="29" t="s">
        <v>84</v>
      </c>
      <c r="B42" s="168">
        <f>[1]CUADRO6!C32</f>
        <v>11.467471660662799</v>
      </c>
      <c r="C42" s="168">
        <f>[1]CUADRO6!L32</f>
        <v>17.995693035240727</v>
      </c>
      <c r="D42" s="168">
        <f>[1]CUADRO6!D32</f>
        <v>19</v>
      </c>
      <c r="E42" s="168">
        <f>[1]CUADRO6!E32</f>
        <v>16.746375754420608</v>
      </c>
      <c r="F42" s="168">
        <f>[1]CUADRO6!F32</f>
        <v>0</v>
      </c>
      <c r="G42" s="168">
        <f>[1]CUADRO6!G32</f>
        <v>10.198519852343258</v>
      </c>
      <c r="H42" s="168">
        <f>[1]CUADRO6!H32</f>
        <v>0</v>
      </c>
      <c r="I42" s="168">
        <f>[1]CUADRO6!I32</f>
        <v>0</v>
      </c>
      <c r="J42" s="168">
        <f>[1]CUADRO6!J32</f>
        <v>0</v>
      </c>
    </row>
    <row r="43" spans="1:10" x14ac:dyDescent="0.2">
      <c r="A43" s="29" t="s">
        <v>85</v>
      </c>
      <c r="B43" s="168">
        <f>[1]CUADRO6!C33</f>
        <v>7.8064789006527944</v>
      </c>
      <c r="C43" s="168">
        <f>[1]CUADRO6!L33</f>
        <v>15</v>
      </c>
      <c r="D43" s="168">
        <f>[1]CUADRO6!D33</f>
        <v>12</v>
      </c>
      <c r="E43" s="168">
        <f>[1]CUADRO6!E33</f>
        <v>18</v>
      </c>
      <c r="F43" s="168">
        <f>[1]CUADRO6!F33</f>
        <v>0</v>
      </c>
      <c r="G43" s="168">
        <f>[1]CUADRO6!G33</f>
        <v>7.0109814550112457</v>
      </c>
      <c r="H43" s="168">
        <f>[1]CUADRO6!H33</f>
        <v>0</v>
      </c>
      <c r="I43" s="168">
        <f>[1]CUADRO6!I33</f>
        <v>0</v>
      </c>
      <c r="J43" s="168">
        <f>[1]CUADRO6!J33</f>
        <v>0</v>
      </c>
    </row>
    <row r="44" spans="1:10" x14ac:dyDescent="0.2">
      <c r="A44" s="175" t="s">
        <v>131</v>
      </c>
      <c r="B44" s="168">
        <f>[1]CUADRO6!C34</f>
        <v>0</v>
      </c>
      <c r="C44" s="168">
        <f>[1]CUADRO6!L34</f>
        <v>11.396438399288746</v>
      </c>
      <c r="D44" s="168">
        <f>[1]CUADRO6!D34</f>
        <v>13.982457461387879</v>
      </c>
      <c r="E44" s="168">
        <f>[1]CUADRO6!E34</f>
        <v>10.854694858837465</v>
      </c>
      <c r="F44" s="168">
        <f>[1]CUADRO6!F34</f>
        <v>8.3920462766987463</v>
      </c>
      <c r="G44" s="168">
        <f>[1]CUADRO6!G34</f>
        <v>8.4807914763925041</v>
      </c>
      <c r="H44" s="168">
        <f>[1]CUADRO6!H34</f>
        <v>6</v>
      </c>
      <c r="I44" s="168">
        <f>[1]CUADRO6!I34</f>
        <v>8.3435252193445599</v>
      </c>
      <c r="J44" s="168">
        <f>[1]CUADRO6!J34</f>
        <v>7.9729489637504045</v>
      </c>
    </row>
    <row r="45" spans="1:10" x14ac:dyDescent="0.2">
      <c r="A45" s="115"/>
    </row>
    <row r="46" spans="1:10" x14ac:dyDescent="0.2">
      <c r="A46" s="88" t="s">
        <v>14</v>
      </c>
      <c r="B46" s="165"/>
      <c r="C46" s="165"/>
      <c r="D46" s="165"/>
      <c r="E46" s="165"/>
      <c r="F46" s="165"/>
      <c r="G46" s="165"/>
      <c r="H46" s="165"/>
      <c r="I46" s="165"/>
      <c r="J46" s="165"/>
    </row>
    <row r="47" spans="1:10" x14ac:dyDescent="0.2">
      <c r="A47" s="113" t="s">
        <v>36</v>
      </c>
      <c r="B47" s="168">
        <f>[1]CUADRO6!C35</f>
        <v>5.6347161131871779</v>
      </c>
      <c r="C47" s="168">
        <f>[1]CUADRO6!L35</f>
        <v>5.7633931930820683</v>
      </c>
      <c r="D47" s="168">
        <f>[1]CUADRO6!D35</f>
        <v>0</v>
      </c>
      <c r="E47" s="168">
        <f>[1]CUADRO6!E35</f>
        <v>5.7891662725784041</v>
      </c>
      <c r="F47" s="168">
        <f>[1]CUADRO6!F35</f>
        <v>0</v>
      </c>
      <c r="G47" s="168">
        <f>[1]CUADRO6!G35</f>
        <v>5.5257842866427236</v>
      </c>
      <c r="H47" s="168">
        <f>[1]CUADRO6!H35</f>
        <v>0</v>
      </c>
      <c r="I47" s="168">
        <f>[1]CUADRO6!I35</f>
        <v>6.7169595282044376</v>
      </c>
      <c r="J47" s="168">
        <f>[1]CUADRO6!J35</f>
        <v>5.3545405433604154</v>
      </c>
    </row>
    <row r="48" spans="1:10" x14ac:dyDescent="0.2">
      <c r="A48" s="113" t="s">
        <v>37</v>
      </c>
      <c r="B48" s="168">
        <f>[1]CUADRO6!C36</f>
        <v>8.271914673102966</v>
      </c>
      <c r="C48" s="168">
        <f>[1]CUADRO6!L36</f>
        <v>8.8816088074183774</v>
      </c>
      <c r="D48" s="168">
        <f>[1]CUADRO6!D36</f>
        <v>0</v>
      </c>
      <c r="E48" s="168">
        <f>[1]CUADRO6!E36</f>
        <v>8.9077332975065229</v>
      </c>
      <c r="F48" s="168">
        <f>[1]CUADRO6!F36</f>
        <v>0</v>
      </c>
      <c r="G48" s="168">
        <f>[1]CUADRO6!G36</f>
        <v>7.5713713900221444</v>
      </c>
      <c r="H48" s="168">
        <f>[1]CUADRO6!H36</f>
        <v>0</v>
      </c>
      <c r="I48" s="168">
        <f>[1]CUADRO6!I36</f>
        <v>8.9893856591202148</v>
      </c>
      <c r="J48" s="168">
        <f>[1]CUADRO6!J36</f>
        <v>6.4906448027492267</v>
      </c>
    </row>
    <row r="49" spans="1:10" x14ac:dyDescent="0.2">
      <c r="A49" s="113" t="s">
        <v>49</v>
      </c>
      <c r="B49" s="168">
        <f>[1]CUADRO6!C37</f>
        <v>9.0009763442640995</v>
      </c>
      <c r="C49" s="168">
        <f>[1]CUADRO6!L37</f>
        <v>9.8460170421700859</v>
      </c>
      <c r="D49" s="168">
        <f>[1]CUADRO6!D37</f>
        <v>13.056719662711545</v>
      </c>
      <c r="E49" s="168">
        <f>[1]CUADRO6!E37</f>
        <v>9.4570421723389231</v>
      </c>
      <c r="F49" s="168">
        <f>[1]CUADRO6!F37</f>
        <v>6.8879127645237501</v>
      </c>
      <c r="G49" s="168">
        <f>[1]CUADRO6!G37</f>
        <v>8.3941659963532249</v>
      </c>
      <c r="H49" s="168">
        <f>[1]CUADRO6!H37</f>
        <v>9.3599094326785188</v>
      </c>
      <c r="I49" s="168">
        <f>[1]CUADRO6!I37</f>
        <v>9.1070363968655794</v>
      </c>
      <c r="J49" s="168">
        <f>[1]CUADRO6!J37</f>
        <v>7.2544414460417075</v>
      </c>
    </row>
    <row r="50" spans="1:10" x14ac:dyDescent="0.2">
      <c r="A50" s="113" t="s">
        <v>45</v>
      </c>
      <c r="B50" s="168">
        <f>[1]CUADRO6!C38</f>
        <v>8.3660565593144689</v>
      </c>
      <c r="C50" s="168">
        <f>[1]CUADRO6!L38</f>
        <v>9.6961367879703904</v>
      </c>
      <c r="D50" s="168">
        <f>[1]CUADRO6!D38</f>
        <v>13.696428571428571</v>
      </c>
      <c r="E50" s="168">
        <f>[1]CUADRO6!E38</f>
        <v>9.1749962685970754</v>
      </c>
      <c r="F50" s="168">
        <f>[1]CUADRO6!F38</f>
        <v>0</v>
      </c>
      <c r="G50" s="168">
        <f>[1]CUADRO6!G38</f>
        <v>16.74124814106284</v>
      </c>
      <c r="H50" s="168">
        <f>[1]CUADRO6!H38</f>
        <v>0</v>
      </c>
      <c r="I50" s="168">
        <f>[1]CUADRO6!I38</f>
        <v>8.1827755775650246</v>
      </c>
      <c r="J50" s="168">
        <f>[1]CUADRO6!J38</f>
        <v>12.897837184830255</v>
      </c>
    </row>
    <row r="51" spans="1:10" x14ac:dyDescent="0.2">
      <c r="A51" s="113"/>
    </row>
    <row r="52" spans="1:10" x14ac:dyDescent="0.2">
      <c r="A52" s="162"/>
      <c r="B52" s="160"/>
      <c r="C52" s="160"/>
      <c r="D52" s="160"/>
      <c r="E52" s="160"/>
      <c r="F52" s="160"/>
      <c r="G52" s="160"/>
      <c r="H52" s="160"/>
      <c r="I52" s="160"/>
      <c r="J52" s="160"/>
    </row>
    <row r="53" spans="1:10" x14ac:dyDescent="0.2">
      <c r="A53" s="11" t="str">
        <f>'C01'!$A$32</f>
        <v>Fuente: Instituto Nacional de Estadística (INE).  LXXIV Encuesta Permanente de Hogares de Propósitos Múltiples, Junio 2022.</v>
      </c>
      <c r="B53" s="112"/>
      <c r="C53" s="112"/>
      <c r="D53" s="112"/>
      <c r="E53" s="112"/>
      <c r="F53" s="112"/>
      <c r="G53" s="112"/>
      <c r="H53" s="112"/>
    </row>
    <row r="54" spans="1:10" x14ac:dyDescent="0.2">
      <c r="A54" s="30" t="str">
        <f>'C05'!A56</f>
        <v>1/ No. de salarios mínimos (personas que declaran ingresos) y trabajan 40 Hrs.en ele sector Publico y 44 Hrs.en el sector Privado</v>
      </c>
      <c r="B54" s="112"/>
      <c r="C54" s="112"/>
      <c r="D54" s="112"/>
      <c r="E54" s="112"/>
      <c r="F54" s="112"/>
      <c r="G54" s="112"/>
      <c r="H54" s="112"/>
    </row>
    <row r="55" spans="1:10" x14ac:dyDescent="0.2">
      <c r="B55" s="112"/>
      <c r="C55" s="112"/>
      <c r="D55" s="112"/>
      <c r="E55" s="112"/>
      <c r="F55" s="112"/>
      <c r="G55" s="112"/>
      <c r="H55" s="112"/>
    </row>
    <row r="56" spans="1:10" x14ac:dyDescent="0.2">
      <c r="A56" s="112"/>
      <c r="B56" s="112"/>
      <c r="C56" s="112"/>
      <c r="D56" s="31"/>
      <c r="E56" s="112"/>
      <c r="F56" s="112"/>
      <c r="G56" s="112"/>
      <c r="H56" s="112"/>
    </row>
    <row r="57" spans="1:10" x14ac:dyDescent="0.2">
      <c r="A57" s="240" t="s">
        <v>68</v>
      </c>
      <c r="B57" s="240"/>
      <c r="C57" s="240"/>
      <c r="D57" s="240"/>
      <c r="E57" s="240"/>
      <c r="F57" s="240"/>
      <c r="G57" s="240"/>
      <c r="H57" s="240"/>
      <c r="I57" s="240"/>
      <c r="J57" s="240"/>
    </row>
    <row r="58" spans="1:10" x14ac:dyDescent="0.2">
      <c r="A58" s="240" t="s">
        <v>67</v>
      </c>
      <c r="B58" s="240"/>
      <c r="C58" s="240"/>
      <c r="D58" s="240"/>
      <c r="E58" s="240"/>
      <c r="F58" s="240"/>
      <c r="G58" s="240"/>
      <c r="H58" s="240"/>
      <c r="I58" s="240"/>
      <c r="J58" s="240"/>
    </row>
    <row r="59" spans="1:10" x14ac:dyDescent="0.2">
      <c r="A59" s="240" t="s">
        <v>32</v>
      </c>
      <c r="B59" s="240"/>
      <c r="C59" s="240"/>
      <c r="D59" s="240"/>
      <c r="E59" s="240"/>
      <c r="F59" s="240"/>
      <c r="G59" s="240"/>
      <c r="H59" s="240"/>
      <c r="I59" s="240"/>
      <c r="J59" s="240"/>
    </row>
    <row r="60" spans="1:10" x14ac:dyDescent="0.2">
      <c r="A60" s="112" t="s">
        <v>18</v>
      </c>
      <c r="B60" s="112"/>
      <c r="C60" s="112"/>
      <c r="D60" s="112"/>
      <c r="E60" s="112"/>
      <c r="F60" s="112"/>
      <c r="G60" s="112"/>
      <c r="H60" s="112"/>
    </row>
    <row r="61" spans="1:10" ht="11.25" customHeight="1" x14ac:dyDescent="0.2">
      <c r="A61" s="234" t="s">
        <v>31</v>
      </c>
      <c r="B61" s="234" t="s">
        <v>29</v>
      </c>
      <c r="C61" s="239" t="s">
        <v>7</v>
      </c>
      <c r="D61" s="239"/>
      <c r="E61" s="239"/>
      <c r="F61" s="239"/>
      <c r="G61" s="234" t="s">
        <v>30</v>
      </c>
      <c r="H61" s="234" t="s">
        <v>129</v>
      </c>
      <c r="I61" s="234" t="s">
        <v>127</v>
      </c>
      <c r="J61" s="223" t="s">
        <v>135</v>
      </c>
    </row>
    <row r="62" spans="1:10" ht="24" customHeight="1" x14ac:dyDescent="0.2">
      <c r="A62" s="235"/>
      <c r="B62" s="235"/>
      <c r="C62" s="33" t="s">
        <v>0</v>
      </c>
      <c r="D62" s="33" t="s">
        <v>89</v>
      </c>
      <c r="E62" s="33" t="s">
        <v>10</v>
      </c>
      <c r="F62" s="33" t="s">
        <v>90</v>
      </c>
      <c r="G62" s="235"/>
      <c r="H62" s="235"/>
      <c r="I62" s="235"/>
      <c r="J62" s="225"/>
    </row>
    <row r="63" spans="1:10" x14ac:dyDescent="0.2">
      <c r="A63" s="32"/>
      <c r="B63" s="32"/>
      <c r="C63" s="34"/>
      <c r="D63" s="32"/>
      <c r="E63" s="32"/>
      <c r="F63" s="32"/>
      <c r="G63" s="32"/>
      <c r="H63" s="182"/>
    </row>
    <row r="64" spans="1:10" x14ac:dyDescent="0.2">
      <c r="A64" s="89" t="s">
        <v>57</v>
      </c>
      <c r="B64" s="77">
        <f t="shared" ref="B64:G64" si="0">B6</f>
        <v>8.219990722779464</v>
      </c>
      <c r="C64" s="77">
        <f t="shared" si="0"/>
        <v>8.9205836250391908</v>
      </c>
      <c r="D64" s="77">
        <f t="shared" si="0"/>
        <v>13.064211269441124</v>
      </c>
      <c r="E64" s="77">
        <f t="shared" si="0"/>
        <v>8.5282581730804257</v>
      </c>
      <c r="F64" s="77">
        <f t="shared" si="0"/>
        <v>6.8879127645237501</v>
      </c>
      <c r="G64" s="77">
        <f t="shared" si="0"/>
        <v>7.7616888782373632</v>
      </c>
      <c r="H64" s="77">
        <f t="shared" ref="H64:J64" si="1">H6</f>
        <v>9.3599094326785188</v>
      </c>
      <c r="I64" s="77">
        <f t="shared" si="1"/>
        <v>8.3435252193445599</v>
      </c>
      <c r="J64" s="77">
        <f t="shared" si="1"/>
        <v>6.7268110773692458</v>
      </c>
    </row>
    <row r="65" spans="1:10" x14ac:dyDescent="0.2">
      <c r="A65" s="35"/>
      <c r="B65" s="116"/>
      <c r="C65" s="116"/>
      <c r="D65" s="116"/>
      <c r="E65" s="116"/>
      <c r="F65" s="116"/>
      <c r="G65" s="116"/>
      <c r="H65" s="116"/>
      <c r="I65" s="116"/>
      <c r="J65" s="116"/>
    </row>
    <row r="66" spans="1:10" x14ac:dyDescent="0.2">
      <c r="A66" s="13" t="s">
        <v>19</v>
      </c>
      <c r="B66" s="69"/>
      <c r="C66" s="69"/>
      <c r="D66" s="69"/>
      <c r="E66" s="69"/>
      <c r="F66" s="69"/>
      <c r="G66" s="69"/>
      <c r="H66" s="69"/>
      <c r="I66" s="69"/>
      <c r="J66" s="69"/>
    </row>
    <row r="67" spans="1:10" x14ac:dyDescent="0.2">
      <c r="A67" s="85" t="s">
        <v>94</v>
      </c>
      <c r="B67" s="168">
        <f>[1]CUADRO6!C39</f>
        <v>5.5753231134074328</v>
      </c>
      <c r="C67" s="168">
        <f>[1]CUADRO6!L39</f>
        <v>5.6680757947387166</v>
      </c>
      <c r="D67" s="168">
        <f>[1]CUADRO6!D39</f>
        <v>0</v>
      </c>
      <c r="E67" s="168">
        <f>[1]CUADRO6!E39</f>
        <v>5.6901163652502609</v>
      </c>
      <c r="F67" s="168">
        <f>[1]CUADRO6!F39</f>
        <v>0</v>
      </c>
      <c r="G67" s="168">
        <f>[1]CUADRO6!G39</f>
        <v>5.5117862875567711</v>
      </c>
      <c r="H67" s="168">
        <f>[1]CUADRO6!H39</f>
        <v>0</v>
      </c>
      <c r="I67" s="168">
        <f>[1]CUADRO6!I39</f>
        <v>6.7016522565346692</v>
      </c>
      <c r="J67" s="168">
        <f>[1]CUADRO6!J39</f>
        <v>5.3675737754143489</v>
      </c>
    </row>
    <row r="68" spans="1:10" x14ac:dyDescent="0.2">
      <c r="A68" s="85" t="s">
        <v>95</v>
      </c>
      <c r="B68" s="168">
        <f>[1]CUADRO6!C40</f>
        <v>8.8419926082813252</v>
      </c>
      <c r="C68" s="168">
        <f>[1]CUADRO6!L40</f>
        <v>9.8391895998607577</v>
      </c>
      <c r="D68" s="168">
        <f>[1]CUADRO6!D40</f>
        <v>0</v>
      </c>
      <c r="E68" s="168">
        <f>[1]CUADRO6!E40</f>
        <v>9.8391895998607577</v>
      </c>
      <c r="F68" s="168">
        <f>[1]CUADRO6!F40</f>
        <v>0</v>
      </c>
      <c r="G68" s="168">
        <f>[1]CUADRO6!G40</f>
        <v>6.5403402239562753</v>
      </c>
      <c r="H68" s="168">
        <f>[1]CUADRO6!H40</f>
        <v>0</v>
      </c>
      <c r="I68" s="168">
        <f>[1]CUADRO6!I40</f>
        <v>8</v>
      </c>
      <c r="J68" s="168">
        <f>[1]CUADRO6!J40</f>
        <v>2</v>
      </c>
    </row>
    <row r="69" spans="1:10" x14ac:dyDescent="0.2">
      <c r="A69" s="85" t="s">
        <v>54</v>
      </c>
      <c r="B69" s="168">
        <f>[1]CUADRO6!C41</f>
        <v>8.271914673102966</v>
      </c>
      <c r="C69" s="168">
        <f>[1]CUADRO6!L41</f>
        <v>8.8816088074183774</v>
      </c>
      <c r="D69" s="168">
        <f>[1]CUADRO6!D41</f>
        <v>0</v>
      </c>
      <c r="E69" s="168">
        <f>[1]CUADRO6!E41</f>
        <v>8.9077332975065229</v>
      </c>
      <c r="F69" s="168">
        <f>[1]CUADRO6!F41</f>
        <v>0</v>
      </c>
      <c r="G69" s="168">
        <f>[1]CUADRO6!G41</f>
        <v>7.5713713900221444</v>
      </c>
      <c r="H69" s="168">
        <f>[1]CUADRO6!H41</f>
        <v>0</v>
      </c>
      <c r="I69" s="168">
        <f>[1]CUADRO6!I41</f>
        <v>8.9893856591202148</v>
      </c>
      <c r="J69" s="168">
        <f>[1]CUADRO6!J41</f>
        <v>6.4906448027492267</v>
      </c>
    </row>
    <row r="70" spans="1:10" x14ac:dyDescent="0.2">
      <c r="A70" s="85" t="s">
        <v>96</v>
      </c>
      <c r="B70" s="168">
        <f>[1]CUADRO6!C42</f>
        <v>10.663112106551752</v>
      </c>
      <c r="C70" s="168">
        <f>[1]CUADRO6!L42</f>
        <v>11.636055081987463</v>
      </c>
      <c r="D70" s="168">
        <f>[1]CUADRO6!D42</f>
        <v>12.558674483407005</v>
      </c>
      <c r="E70" s="168">
        <f>[1]CUADRO6!E42</f>
        <v>11.182776307856752</v>
      </c>
      <c r="F70" s="168">
        <f>[1]CUADRO6!F42</f>
        <v>0</v>
      </c>
      <c r="G70" s="168">
        <f>[1]CUADRO6!G42</f>
        <v>3.7834983794695956</v>
      </c>
      <c r="H70" s="168">
        <f>[1]CUADRO6!H42</f>
        <v>0</v>
      </c>
      <c r="I70" s="168">
        <f>[1]CUADRO6!I42</f>
        <v>0</v>
      </c>
      <c r="J70" s="168">
        <f>[1]CUADRO6!J42</f>
        <v>0</v>
      </c>
    </row>
    <row r="71" spans="1:10" x14ac:dyDescent="0.2">
      <c r="A71" s="85" t="s">
        <v>97</v>
      </c>
      <c r="B71" s="168">
        <f>[1]CUADRO6!C43</f>
        <v>6.5831178617695372</v>
      </c>
      <c r="C71" s="168">
        <f>[1]CUADRO6!L43</f>
        <v>8.3461127217532542</v>
      </c>
      <c r="D71" s="168">
        <f>[1]CUADRO6!D43</f>
        <v>9.8861272886640776</v>
      </c>
      <c r="E71" s="168">
        <f>[1]CUADRO6!E43</f>
        <v>8.5117653531265134</v>
      </c>
      <c r="F71" s="168">
        <f>[1]CUADRO6!F43</f>
        <v>0</v>
      </c>
      <c r="G71" s="168">
        <f>[1]CUADRO6!G43</f>
        <v>4.3519695695690643</v>
      </c>
      <c r="H71" s="168">
        <f>[1]CUADRO6!H43</f>
        <v>0</v>
      </c>
      <c r="I71" s="168">
        <f>[1]CUADRO6!I43</f>
        <v>0</v>
      </c>
      <c r="J71" s="168">
        <f>[1]CUADRO6!J43</f>
        <v>7.3374123282698722</v>
      </c>
    </row>
    <row r="72" spans="1:10" x14ac:dyDescent="0.2">
      <c r="A72" s="85" t="s">
        <v>98</v>
      </c>
      <c r="B72" s="168">
        <f>[1]CUADRO6!C44</f>
        <v>6.9753301028433619</v>
      </c>
      <c r="C72" s="168">
        <f>[1]CUADRO6!L44</f>
        <v>6.8273851045337857</v>
      </c>
      <c r="D72" s="168">
        <f>[1]CUADRO6!D44</f>
        <v>0</v>
      </c>
      <c r="E72" s="168">
        <f>[1]CUADRO6!E44</f>
        <v>6.8688252071013585</v>
      </c>
      <c r="F72" s="168">
        <f>[1]CUADRO6!F44</f>
        <v>0</v>
      </c>
      <c r="G72" s="168">
        <f>[1]CUADRO6!G44</f>
        <v>7.5248058114245184</v>
      </c>
      <c r="H72" s="168">
        <f>[1]CUADRO6!H44</f>
        <v>0</v>
      </c>
      <c r="I72" s="168">
        <f>[1]CUADRO6!I44</f>
        <v>9.1239714186347669</v>
      </c>
      <c r="J72" s="168">
        <f>[1]CUADRO6!J44</f>
        <v>7.0420817592643585</v>
      </c>
    </row>
    <row r="73" spans="1:10" x14ac:dyDescent="0.2">
      <c r="A73" s="85" t="s">
        <v>99</v>
      </c>
      <c r="B73" s="168">
        <f>[1]CUADRO6!C45</f>
        <v>8.3633877153991101</v>
      </c>
      <c r="C73" s="168">
        <f>[1]CUADRO6!L45</f>
        <v>9.67010208002859</v>
      </c>
      <c r="D73" s="168">
        <f>[1]CUADRO6!D45</f>
        <v>0</v>
      </c>
      <c r="E73" s="168">
        <f>[1]CUADRO6!E45</f>
        <v>9.7125728907207058</v>
      </c>
      <c r="F73" s="168">
        <f>[1]CUADRO6!F45</f>
        <v>0</v>
      </c>
      <c r="G73" s="168">
        <f>[1]CUADRO6!G45</f>
        <v>7.6299626943987624</v>
      </c>
      <c r="H73" s="168">
        <f>[1]CUADRO6!H45</f>
        <v>8.9800532044954888</v>
      </c>
      <c r="I73" s="168">
        <f>[1]CUADRO6!I45</f>
        <v>8.8941949328896222</v>
      </c>
      <c r="J73" s="168">
        <f>[1]CUADRO6!J45</f>
        <v>7.8988267820315148</v>
      </c>
    </row>
    <row r="74" spans="1:10" x14ac:dyDescent="0.2">
      <c r="A74" s="85" t="s">
        <v>100</v>
      </c>
      <c r="B74" s="168">
        <f>[1]CUADRO6!C46</f>
        <v>8.2928551764187439</v>
      </c>
      <c r="C74" s="168">
        <f>[1]CUADRO6!L46</f>
        <v>9.7867567736963554</v>
      </c>
      <c r="D74" s="168">
        <f>[1]CUADRO6!D46</f>
        <v>12.754928593404934</v>
      </c>
      <c r="E74" s="168">
        <f>[1]CUADRO6!E46</f>
        <v>9.634867334419587</v>
      </c>
      <c r="F74" s="168">
        <f>[1]CUADRO6!F46</f>
        <v>0</v>
      </c>
      <c r="G74" s="168">
        <f>[1]CUADRO6!G46</f>
        <v>8.056878915554778</v>
      </c>
      <c r="H74" s="168">
        <f>[1]CUADRO6!H46</f>
        <v>0</v>
      </c>
      <c r="I74" s="168">
        <f>[1]CUADRO6!I46</f>
        <v>8.4421012287365365</v>
      </c>
      <c r="J74" s="168">
        <f>[1]CUADRO6!J46</f>
        <v>7.2498543511339868</v>
      </c>
    </row>
    <row r="75" spans="1:10" x14ac:dyDescent="0.2">
      <c r="A75" s="85" t="s">
        <v>101</v>
      </c>
      <c r="B75" s="168">
        <f>[1]CUADRO6!C47</f>
        <v>8.357974457890359</v>
      </c>
      <c r="C75" s="168">
        <f>[1]CUADRO6!L47</f>
        <v>8.8251747322426297</v>
      </c>
      <c r="D75" s="168">
        <f>[1]CUADRO6!D47</f>
        <v>0</v>
      </c>
      <c r="E75" s="168">
        <f>[1]CUADRO6!E47</f>
        <v>8.8758859329305455</v>
      </c>
      <c r="F75" s="168">
        <f>[1]CUADRO6!F47</f>
        <v>0</v>
      </c>
      <c r="G75" s="168">
        <f>[1]CUADRO6!G47</f>
        <v>8.0895199956786552</v>
      </c>
      <c r="H75" s="168">
        <f>[1]CUADRO6!H47</f>
        <v>0</v>
      </c>
      <c r="I75" s="168">
        <f>[1]CUADRO6!I47</f>
        <v>9.7136342317116142</v>
      </c>
      <c r="J75" s="168">
        <f>[1]CUADRO6!J47</f>
        <v>7.1992332256866511</v>
      </c>
    </row>
    <row r="76" spans="1:10" x14ac:dyDescent="0.2">
      <c r="A76" s="85" t="s">
        <v>102</v>
      </c>
      <c r="B76" s="168">
        <f>[1]CUADRO6!C48</f>
        <v>12.583715174153557</v>
      </c>
      <c r="C76" s="168">
        <f>[1]CUADRO6!L48</f>
        <v>12.431340773925921</v>
      </c>
      <c r="D76" s="168">
        <f>[1]CUADRO6!D48</f>
        <v>16.162994569587301</v>
      </c>
      <c r="E76" s="168">
        <f>[1]CUADRO6!E48</f>
        <v>12.20801228274073</v>
      </c>
      <c r="F76" s="168">
        <f>[1]CUADRO6!F48</f>
        <v>0</v>
      </c>
      <c r="G76" s="168">
        <f>[1]CUADRO6!G48</f>
        <v>10.458227367165781</v>
      </c>
      <c r="H76" s="168">
        <f>[1]CUADRO6!H48</f>
        <v>0</v>
      </c>
      <c r="I76" s="168">
        <f>[1]CUADRO6!I48</f>
        <v>11</v>
      </c>
      <c r="J76" s="168">
        <f>[1]CUADRO6!J48</f>
        <v>10</v>
      </c>
    </row>
    <row r="77" spans="1:10" x14ac:dyDescent="0.2">
      <c r="A77" s="85" t="s">
        <v>103</v>
      </c>
      <c r="B77" s="168">
        <f>[1]CUADRO6!C49</f>
        <v>12.840922867508024</v>
      </c>
      <c r="C77" s="168">
        <f>[1]CUADRO6!L49</f>
        <v>12.916547026311138</v>
      </c>
      <c r="D77" s="168">
        <f>[1]CUADRO6!D49</f>
        <v>15.008220821721736</v>
      </c>
      <c r="E77" s="168">
        <f>[1]CUADRO6!E49</f>
        <v>12.828306676767511</v>
      </c>
      <c r="F77" s="168">
        <f>[1]CUADRO6!F49</f>
        <v>0</v>
      </c>
      <c r="G77" s="168">
        <f>[1]CUADRO6!G49</f>
        <v>13.315733996036618</v>
      </c>
      <c r="H77" s="168">
        <f>[1]CUADRO6!H49</f>
        <v>0</v>
      </c>
      <c r="I77" s="168">
        <f>[1]CUADRO6!I49</f>
        <v>0</v>
      </c>
      <c r="J77" s="168">
        <f>[1]CUADRO6!J49</f>
        <v>16</v>
      </c>
    </row>
    <row r="78" spans="1:10" x14ac:dyDescent="0.2">
      <c r="A78" s="85" t="s">
        <v>104</v>
      </c>
      <c r="B78" s="168">
        <f>[1]CUADRO6!C50</f>
        <v>11.448921359386011</v>
      </c>
      <c r="C78" s="168">
        <f>[1]CUADRO6!L50</f>
        <v>11.475116883451706</v>
      </c>
      <c r="D78" s="168">
        <f>[1]CUADRO6!D50</f>
        <v>0</v>
      </c>
      <c r="E78" s="168">
        <f>[1]CUADRO6!E50</f>
        <v>11.475116883451706</v>
      </c>
      <c r="F78" s="168">
        <f>[1]CUADRO6!F50</f>
        <v>0</v>
      </c>
      <c r="G78" s="168">
        <f>[1]CUADRO6!G50</f>
        <v>15</v>
      </c>
      <c r="H78" s="168">
        <f>[1]CUADRO6!H50</f>
        <v>0</v>
      </c>
      <c r="I78" s="168">
        <f>[1]CUADRO6!I50</f>
        <v>0</v>
      </c>
      <c r="J78" s="168">
        <f>[1]CUADRO6!J50</f>
        <v>0</v>
      </c>
    </row>
    <row r="79" spans="1:10" x14ac:dyDescent="0.2">
      <c r="A79" s="85" t="s">
        <v>105</v>
      </c>
      <c r="B79" s="168">
        <f>[1]CUADRO6!C51</f>
        <v>13.855363200711764</v>
      </c>
      <c r="C79" s="168">
        <f>[1]CUADRO6!L51</f>
        <v>11.647506165186035</v>
      </c>
      <c r="D79" s="168">
        <f>[1]CUADRO6!D51</f>
        <v>0</v>
      </c>
      <c r="E79" s="168">
        <f>[1]CUADRO6!E51</f>
        <v>11.647506165186035</v>
      </c>
      <c r="F79" s="168">
        <f>[1]CUADRO6!F51</f>
        <v>0</v>
      </c>
      <c r="G79" s="168">
        <f>[1]CUADRO6!G51</f>
        <v>15.482805419589823</v>
      </c>
      <c r="H79" s="168">
        <f>[1]CUADRO6!H51</f>
        <v>0</v>
      </c>
      <c r="I79" s="168">
        <f>[1]CUADRO6!I51</f>
        <v>14.849287686592973</v>
      </c>
      <c r="J79" s="168">
        <f>[1]CUADRO6!J51</f>
        <v>12.944588233038933</v>
      </c>
    </row>
    <row r="80" spans="1:10" x14ac:dyDescent="0.2">
      <c r="A80" s="85" t="s">
        <v>106</v>
      </c>
      <c r="B80" s="168">
        <f>[1]CUADRO6!C52</f>
        <v>8.8011006713338524</v>
      </c>
      <c r="C80" s="168">
        <f>[1]CUADRO6!L52</f>
        <v>8.387146936322182</v>
      </c>
      <c r="D80" s="168">
        <f>[1]CUADRO6!D52</f>
        <v>7.276002289668849</v>
      </c>
      <c r="E80" s="168">
        <f>[1]CUADRO6!E52</f>
        <v>8.4300895697356815</v>
      </c>
      <c r="F80" s="168">
        <f>[1]CUADRO6!F52</f>
        <v>0</v>
      </c>
      <c r="G80" s="168">
        <f>[1]CUADRO6!G52</f>
        <v>12.598013679359074</v>
      </c>
      <c r="H80" s="168">
        <f>[1]CUADRO6!H52</f>
        <v>0</v>
      </c>
      <c r="I80" s="168">
        <f>[1]CUADRO6!I52</f>
        <v>9.7155118779434915</v>
      </c>
      <c r="J80" s="168">
        <f>[1]CUADRO6!J52</f>
        <v>8.6338062193433736</v>
      </c>
    </row>
    <row r="81" spans="1:10" x14ac:dyDescent="0.2">
      <c r="A81" s="85" t="s">
        <v>107</v>
      </c>
      <c r="B81" s="168">
        <f>[1]CUADRO6!C53</f>
        <v>10.988817660027051</v>
      </c>
      <c r="C81" s="168">
        <f>[1]CUADRO6!L53</f>
        <v>11.184635896283014</v>
      </c>
      <c r="D81" s="168">
        <f>[1]CUADRO6!D53</f>
        <v>11.184635896283014</v>
      </c>
      <c r="E81" s="168">
        <f>[1]CUADRO6!E53</f>
        <v>0</v>
      </c>
      <c r="F81" s="168">
        <f>[1]CUADRO6!F53</f>
        <v>0</v>
      </c>
      <c r="G81" s="168">
        <f>[1]CUADRO6!G53</f>
        <v>0</v>
      </c>
      <c r="H81" s="168">
        <f>[1]CUADRO6!H53</f>
        <v>0</v>
      </c>
      <c r="I81" s="168">
        <f>[1]CUADRO6!I53</f>
        <v>0</v>
      </c>
      <c r="J81" s="168">
        <f>[1]CUADRO6!J53</f>
        <v>6.6</v>
      </c>
    </row>
    <row r="82" spans="1:10" x14ac:dyDescent="0.2">
      <c r="A82" s="85" t="s">
        <v>108</v>
      </c>
      <c r="B82" s="168">
        <f>[1]CUADRO6!C54</f>
        <v>14.396760250642751</v>
      </c>
      <c r="C82" s="168">
        <f>[1]CUADRO6!L54</f>
        <v>14.435011774511228</v>
      </c>
      <c r="D82" s="168">
        <f>[1]CUADRO6!D54</f>
        <v>14.549458280683918</v>
      </c>
      <c r="E82" s="168">
        <f>[1]CUADRO6!E54</f>
        <v>14.059513221048809</v>
      </c>
      <c r="F82" s="168">
        <f>[1]CUADRO6!F54</f>
        <v>0</v>
      </c>
      <c r="G82" s="168">
        <f>[1]CUADRO6!G54</f>
        <v>12.759292742392626</v>
      </c>
      <c r="H82" s="168">
        <f>[1]CUADRO6!H54</f>
        <v>0</v>
      </c>
      <c r="I82" s="168">
        <f>[1]CUADRO6!I54</f>
        <v>0</v>
      </c>
      <c r="J82" s="168">
        <f>[1]CUADRO6!J54</f>
        <v>9.5994366849678627</v>
      </c>
    </row>
    <row r="83" spans="1:10" x14ac:dyDescent="0.2">
      <c r="A83" s="85" t="s">
        <v>109</v>
      </c>
      <c r="B83" s="168">
        <f>[1]CUADRO6!C55</f>
        <v>12.651051781547874</v>
      </c>
      <c r="C83" s="168">
        <f>[1]CUADRO6!L55</f>
        <v>12.38721959092862</v>
      </c>
      <c r="D83" s="168">
        <f>[1]CUADRO6!D55</f>
        <v>13.046733032420889</v>
      </c>
      <c r="E83" s="168">
        <f>[1]CUADRO6!E55</f>
        <v>11.786618886269505</v>
      </c>
      <c r="F83" s="168">
        <f>[1]CUADRO6!F55</f>
        <v>0</v>
      </c>
      <c r="G83" s="168">
        <f>[1]CUADRO6!G55</f>
        <v>16.97465908626247</v>
      </c>
      <c r="H83" s="168">
        <f>[1]CUADRO6!H55</f>
        <v>7.3238101525397017</v>
      </c>
      <c r="I83" s="168">
        <f>[1]CUADRO6!I55</f>
        <v>15</v>
      </c>
      <c r="J83" s="168">
        <f>[1]CUADRO6!J55</f>
        <v>8.0614847194361214</v>
      </c>
    </row>
    <row r="84" spans="1:10" x14ac:dyDescent="0.2">
      <c r="A84" s="85" t="s">
        <v>110</v>
      </c>
      <c r="B84" s="168">
        <f>[1]CUADRO6!C56</f>
        <v>9.1458532808591606</v>
      </c>
      <c r="C84" s="168">
        <f>[1]CUADRO6!L56</f>
        <v>9.7577469800184122</v>
      </c>
      <c r="D84" s="168">
        <f>[1]CUADRO6!D56</f>
        <v>0</v>
      </c>
      <c r="E84" s="168">
        <f>[1]CUADRO6!E56</f>
        <v>9.7577469800184122</v>
      </c>
      <c r="F84" s="168">
        <f>[1]CUADRO6!F56</f>
        <v>0</v>
      </c>
      <c r="G84" s="168">
        <f>[1]CUADRO6!G56</f>
        <v>8.2447777555241295</v>
      </c>
      <c r="H84" s="168">
        <f>[1]CUADRO6!H56</f>
        <v>0</v>
      </c>
      <c r="I84" s="168">
        <f>[1]CUADRO6!I56</f>
        <v>6</v>
      </c>
      <c r="J84" s="168">
        <f>[1]CUADRO6!J56</f>
        <v>8.0584495227949891</v>
      </c>
    </row>
    <row r="85" spans="1:10" x14ac:dyDescent="0.2">
      <c r="A85" s="85" t="s">
        <v>111</v>
      </c>
      <c r="B85" s="168">
        <f>[1]CUADRO6!C57</f>
        <v>8.0190283334077872</v>
      </c>
      <c r="C85" s="168">
        <f>[1]CUADRO6!L57</f>
        <v>8.2015932492768808</v>
      </c>
      <c r="D85" s="168">
        <f>[1]CUADRO6!D57</f>
        <v>0</v>
      </c>
      <c r="E85" s="168">
        <f>[1]CUADRO6!E57</f>
        <v>8.4453919021426351</v>
      </c>
      <c r="F85" s="168">
        <f>[1]CUADRO6!F57</f>
        <v>7.2984678746646106</v>
      </c>
      <c r="G85" s="168">
        <f>[1]CUADRO6!G57</f>
        <v>8.8340092505623904</v>
      </c>
      <c r="H85" s="168">
        <f>[1]CUADRO6!H57</f>
        <v>12</v>
      </c>
      <c r="I85" s="168">
        <f>[1]CUADRO6!I57</f>
        <v>7.75</v>
      </c>
      <c r="J85" s="168">
        <f>[1]CUADRO6!J57</f>
        <v>6.2547287405186127</v>
      </c>
    </row>
    <row r="86" spans="1:10" x14ac:dyDescent="0.2">
      <c r="A86" s="85" t="s">
        <v>112</v>
      </c>
      <c r="B86" s="168">
        <f>[1]CUADRO6!C58</f>
        <v>6.7237024367148948</v>
      </c>
      <c r="C86" s="168">
        <f>[1]CUADRO6!L58</f>
        <v>6.8265036318173227</v>
      </c>
      <c r="D86" s="168">
        <f>[1]CUADRO6!D58</f>
        <v>0</v>
      </c>
      <c r="E86" s="168">
        <f>[1]CUADRO6!E58</f>
        <v>7.0062121565707356</v>
      </c>
      <c r="F86" s="168">
        <f>[1]CUADRO6!F58</f>
        <v>6.8665228023753118</v>
      </c>
      <c r="G86" s="168">
        <f>[1]CUADRO6!G58</f>
        <v>7.155097316789619</v>
      </c>
      <c r="H86" s="168">
        <f>[1]CUADRO6!H58</f>
        <v>0</v>
      </c>
      <c r="I86" s="168">
        <f>[1]CUADRO6!I58</f>
        <v>12.195221305306266</v>
      </c>
      <c r="J86" s="168">
        <f>[1]CUADRO6!J58</f>
        <v>5.7465505331529645</v>
      </c>
    </row>
    <row r="87" spans="1:10" x14ac:dyDescent="0.2">
      <c r="A87" s="85" t="s">
        <v>113</v>
      </c>
      <c r="B87" s="168">
        <f>[1]CUADRO6!C59</f>
        <v>13.432028545837504</v>
      </c>
      <c r="C87" s="168">
        <f>[1]CUADRO6!L59</f>
        <v>13.354720583420823</v>
      </c>
      <c r="D87" s="168">
        <f>[1]CUADRO6!D59</f>
        <v>0</v>
      </c>
      <c r="E87" s="168">
        <f>[1]CUADRO6!E59</f>
        <v>13.354720583420823</v>
      </c>
      <c r="F87" s="168">
        <f>[1]CUADRO6!F59</f>
        <v>0</v>
      </c>
      <c r="G87" s="168">
        <f>[1]CUADRO6!G59</f>
        <v>0</v>
      </c>
      <c r="H87" s="168">
        <f>[1]CUADRO6!H59</f>
        <v>0</v>
      </c>
      <c r="I87" s="168">
        <f>[1]CUADRO6!I59</f>
        <v>0</v>
      </c>
      <c r="J87" s="168">
        <f>[1]CUADRO6!J59</f>
        <v>0</v>
      </c>
    </row>
    <row r="88" spans="1:10" x14ac:dyDescent="0.2">
      <c r="A88" s="85" t="s">
        <v>126</v>
      </c>
      <c r="B88" s="168"/>
      <c r="C88" s="168"/>
      <c r="D88" s="168"/>
      <c r="E88" s="168"/>
      <c r="F88" s="168"/>
      <c r="G88" s="168"/>
      <c r="H88" s="168"/>
      <c r="I88" s="168"/>
      <c r="J88" s="168"/>
    </row>
    <row r="89" spans="1:10" x14ac:dyDescent="0.2">
      <c r="A89" s="85" t="s">
        <v>115</v>
      </c>
      <c r="B89" s="168">
        <f>[1]CUADRO6!C62</f>
        <v>8.3660565593144689</v>
      </c>
      <c r="C89" s="168">
        <f>[1]CUADRO6!L62</f>
        <v>9.6961367879703904</v>
      </c>
      <c r="D89" s="168">
        <f>[1]CUADRO6!D62</f>
        <v>13.696428571428571</v>
      </c>
      <c r="E89" s="168">
        <f>[1]CUADRO6!E62</f>
        <v>9.1749962685970754</v>
      </c>
      <c r="F89" s="168">
        <f>[1]CUADRO6!F62</f>
        <v>0</v>
      </c>
      <c r="G89" s="168">
        <f>[1]CUADRO6!G62</f>
        <v>16.74124814106284</v>
      </c>
      <c r="H89" s="168">
        <f>[1]CUADRO6!H62</f>
        <v>0</v>
      </c>
      <c r="I89" s="168">
        <f>[1]CUADRO6!I62</f>
        <v>8.1827755775650246</v>
      </c>
      <c r="J89" s="168">
        <f>[1]CUADRO6!J62</f>
        <v>12.897837184830255</v>
      </c>
    </row>
    <row r="90" spans="1:10" x14ac:dyDescent="0.2">
      <c r="A90" s="8"/>
    </row>
    <row r="91" spans="1:10" x14ac:dyDescent="0.2">
      <c r="A91" s="14" t="s">
        <v>16</v>
      </c>
    </row>
    <row r="92" spans="1:10" x14ac:dyDescent="0.2">
      <c r="A92" s="85" t="s">
        <v>116</v>
      </c>
      <c r="B92" s="168">
        <f>[1]CUADRO6!C63</f>
        <v>13.104772045216849</v>
      </c>
      <c r="C92" s="168">
        <f>[1]CUADRO6!L63</f>
        <v>14.244924728390695</v>
      </c>
      <c r="D92" s="168">
        <f>[1]CUADRO6!D63</f>
        <v>15.193143545988045</v>
      </c>
      <c r="E92" s="168">
        <f>[1]CUADRO6!E63</f>
        <v>14.003135811868924</v>
      </c>
      <c r="F92" s="168">
        <f>[1]CUADRO6!F63</f>
        <v>0</v>
      </c>
      <c r="G92" s="168">
        <f>[1]CUADRO6!G63</f>
        <v>12.08200357335387</v>
      </c>
      <c r="H92" s="168">
        <f>[1]CUADRO6!H63</f>
        <v>0</v>
      </c>
      <c r="I92" s="168">
        <f>[1]CUADRO6!I63</f>
        <v>12.5</v>
      </c>
      <c r="J92" s="168">
        <f>[1]CUADRO6!J63</f>
        <v>12</v>
      </c>
    </row>
    <row r="93" spans="1:10" x14ac:dyDescent="0.2">
      <c r="A93" s="85" t="s">
        <v>117</v>
      </c>
      <c r="B93" s="168">
        <f>[1]CUADRO6!C64</f>
        <v>15.90385990358701</v>
      </c>
      <c r="C93" s="168">
        <f>[1]CUADRO6!L64</f>
        <v>15.787492970354403</v>
      </c>
      <c r="D93" s="168">
        <f>[1]CUADRO6!D64</f>
        <v>15.962757485803683</v>
      </c>
      <c r="E93" s="168">
        <f>[1]CUADRO6!E64</f>
        <v>15.490780984520864</v>
      </c>
      <c r="F93" s="168">
        <f>[1]CUADRO6!F64</f>
        <v>0</v>
      </c>
      <c r="G93" s="168">
        <f>[1]CUADRO6!G64</f>
        <v>16.786358695367372</v>
      </c>
      <c r="H93" s="168">
        <f>[1]CUADRO6!H64</f>
        <v>0</v>
      </c>
      <c r="I93" s="168">
        <f>[1]CUADRO6!I64</f>
        <v>17</v>
      </c>
      <c r="J93" s="168">
        <f>[1]CUADRO6!J64</f>
        <v>15.893980525137472</v>
      </c>
    </row>
    <row r="94" spans="1:10" x14ac:dyDescent="0.2">
      <c r="A94" s="85" t="s">
        <v>118</v>
      </c>
      <c r="B94" s="168">
        <f>[1]CUADRO6!C65</f>
        <v>11.382465615118235</v>
      </c>
      <c r="C94" s="168">
        <f>[1]CUADRO6!L65</f>
        <v>11.782047953426314</v>
      </c>
      <c r="D94" s="168">
        <f>[1]CUADRO6!D65</f>
        <v>12.231305361593073</v>
      </c>
      <c r="E94" s="168">
        <f>[1]CUADRO6!E65</f>
        <v>11.541864609135013</v>
      </c>
      <c r="F94" s="168">
        <f>[1]CUADRO6!F65</f>
        <v>0</v>
      </c>
      <c r="G94" s="168">
        <f>[1]CUADRO6!G65</f>
        <v>8.2404620642828252</v>
      </c>
      <c r="H94" s="168">
        <f>[1]CUADRO6!H65</f>
        <v>0</v>
      </c>
      <c r="I94" s="168">
        <f>[1]CUADRO6!I65</f>
        <v>14.614455961544044</v>
      </c>
      <c r="J94" s="168">
        <f>[1]CUADRO6!J65</f>
        <v>9.9253696515968119</v>
      </c>
    </row>
    <row r="95" spans="1:10" x14ac:dyDescent="0.2">
      <c r="A95" s="85" t="s">
        <v>119</v>
      </c>
      <c r="B95" s="168">
        <f>[1]CUADRO6!C66</f>
        <v>11.719983405900168</v>
      </c>
      <c r="C95" s="168">
        <f>[1]CUADRO6!L66</f>
        <v>11.740094640890799</v>
      </c>
      <c r="D95" s="168">
        <f>[1]CUADRO6!D66</f>
        <v>11.580132680285379</v>
      </c>
      <c r="E95" s="168">
        <f>[1]CUADRO6!E66</f>
        <v>11.764661092974654</v>
      </c>
      <c r="F95" s="168">
        <f>[1]CUADRO6!F66</f>
        <v>0</v>
      </c>
      <c r="G95" s="168">
        <f>[1]CUADRO6!G66</f>
        <v>11.951164657324492</v>
      </c>
      <c r="H95" s="168">
        <f>[1]CUADRO6!H66</f>
        <v>0</v>
      </c>
      <c r="I95" s="168">
        <f>[1]CUADRO6!I66</f>
        <v>9.3248075431600732</v>
      </c>
      <c r="J95" s="168">
        <f>[1]CUADRO6!J66</f>
        <v>10.929982437981925</v>
      </c>
    </row>
    <row r="96" spans="1:10" x14ac:dyDescent="0.2">
      <c r="A96" s="85" t="s">
        <v>120</v>
      </c>
      <c r="B96" s="168">
        <f>[1]CUADRO6!C67</f>
        <v>8.1431971984560825</v>
      </c>
      <c r="C96" s="168">
        <f>[1]CUADRO6!L67</f>
        <v>8.7589782143908756</v>
      </c>
      <c r="D96" s="168">
        <f>[1]CUADRO6!D67</f>
        <v>9.1821486088824269</v>
      </c>
      <c r="E96" s="168">
        <f>[1]CUADRO6!E67</f>
        <v>8.8683943029591532</v>
      </c>
      <c r="F96" s="168">
        <f>[1]CUADRO6!F67</f>
        <v>7.2192616161773238</v>
      </c>
      <c r="G96" s="168">
        <f>[1]CUADRO6!G67</f>
        <v>7.7807909597442384</v>
      </c>
      <c r="H96" s="168">
        <f>[1]CUADRO6!H67</f>
        <v>9.7766046264194646</v>
      </c>
      <c r="I96" s="168">
        <f>[1]CUADRO6!I67</f>
        <v>8.9036302994162266</v>
      </c>
      <c r="J96" s="168">
        <f>[1]CUADRO6!J67</f>
        <v>7.9062390927408979</v>
      </c>
    </row>
    <row r="97" spans="1:10" x14ac:dyDescent="0.2">
      <c r="A97" s="41" t="s">
        <v>121</v>
      </c>
      <c r="B97" s="168">
        <f>[1]CUADRO6!C68</f>
        <v>5.8059860599914135</v>
      </c>
      <c r="C97" s="168">
        <f>[1]CUADRO6!L68</f>
        <v>6.5776474223729</v>
      </c>
      <c r="D97" s="168">
        <f>[1]CUADRO6!D68</f>
        <v>0</v>
      </c>
      <c r="E97" s="168">
        <f>[1]CUADRO6!E68</f>
        <v>6.6548179011742636</v>
      </c>
      <c r="F97" s="168">
        <f>[1]CUADRO6!F68</f>
        <v>0</v>
      </c>
      <c r="G97" s="168">
        <f>[1]CUADRO6!G68</f>
        <v>5.5606344610679521</v>
      </c>
      <c r="H97" s="168">
        <f>[1]CUADRO6!H68</f>
        <v>0</v>
      </c>
      <c r="I97" s="168">
        <f>[1]CUADRO6!I68</f>
        <v>7.3426573426573425</v>
      </c>
      <c r="J97" s="168">
        <f>[1]CUADRO6!J68</f>
        <v>6.2814510824601824</v>
      </c>
    </row>
    <row r="98" spans="1:10" x14ac:dyDescent="0.2">
      <c r="A98" s="85" t="s">
        <v>122</v>
      </c>
      <c r="B98" s="168">
        <f>[1]CUADRO6!C69</f>
        <v>7.5019927841340657</v>
      </c>
      <c r="C98" s="168">
        <f>[1]CUADRO6!L69</f>
        <v>7.7363692977611045</v>
      </c>
      <c r="D98" s="168">
        <f>[1]CUADRO6!D69</f>
        <v>13.336065573770492</v>
      </c>
      <c r="E98" s="168">
        <f>[1]CUADRO6!E69</f>
        <v>7.6889072432993233</v>
      </c>
      <c r="F98" s="168">
        <f>[1]CUADRO6!F69</f>
        <v>0</v>
      </c>
      <c r="G98" s="168">
        <f>[1]CUADRO6!G69</f>
        <v>7.7171585122022019</v>
      </c>
      <c r="H98" s="168">
        <f>[1]CUADRO6!H69</f>
        <v>8.9800532044954888</v>
      </c>
      <c r="I98" s="168">
        <f>[1]CUADRO6!I69</f>
        <v>8.7287929034005902</v>
      </c>
      <c r="J98" s="168">
        <f>[1]CUADRO6!J69</f>
        <v>6.9440600709298934</v>
      </c>
    </row>
    <row r="99" spans="1:10" x14ac:dyDescent="0.2">
      <c r="A99" s="85" t="s">
        <v>123</v>
      </c>
      <c r="B99" s="168">
        <f>[1]CUADRO6!C70</f>
        <v>8.2022911435816432</v>
      </c>
      <c r="C99" s="168">
        <f>[1]CUADRO6!L70</f>
        <v>8.4686362622695004</v>
      </c>
      <c r="D99" s="168">
        <f>[1]CUADRO6!D70</f>
        <v>10.224600354149077</v>
      </c>
      <c r="E99" s="168">
        <f>[1]CUADRO6!E70</f>
        <v>8.4256476789213117</v>
      </c>
      <c r="F99" s="168">
        <f>[1]CUADRO6!F70</f>
        <v>0</v>
      </c>
      <c r="G99" s="168">
        <f>[1]CUADRO6!G70</f>
        <v>7.3879122878417238</v>
      </c>
      <c r="H99" s="168">
        <f>[1]CUADRO6!H70</f>
        <v>0</v>
      </c>
      <c r="I99" s="168">
        <f>[1]CUADRO6!I70</f>
        <v>7.2874604651790413</v>
      </c>
      <c r="J99" s="168">
        <f>[1]CUADRO6!J70</f>
        <v>7.1410371502796881</v>
      </c>
    </row>
    <row r="100" spans="1:10" x14ac:dyDescent="0.2">
      <c r="A100" s="85" t="s">
        <v>124</v>
      </c>
      <c r="B100" s="168">
        <f>[1]CUADRO6!C71</f>
        <v>6.1837537109493175</v>
      </c>
      <c r="C100" s="168">
        <f>[1]CUADRO6!L71</f>
        <v>6.4248042084235824</v>
      </c>
      <c r="D100" s="168">
        <f>[1]CUADRO6!D71</f>
        <v>6.9405722252780713</v>
      </c>
      <c r="E100" s="168">
        <f>[1]CUADRO6!E71</f>
        <v>6.3973628764985442</v>
      </c>
      <c r="F100" s="168">
        <f>[1]CUADRO6!F71</f>
        <v>6.8156976759687344</v>
      </c>
      <c r="G100" s="168">
        <f>[1]CUADRO6!G71</f>
        <v>5.9310718581990853</v>
      </c>
      <c r="H100" s="168">
        <f>[1]CUADRO6!H71</f>
        <v>0</v>
      </c>
      <c r="I100" s="168">
        <f>[1]CUADRO6!I71</f>
        <v>7.4933866955371933</v>
      </c>
      <c r="J100" s="168">
        <f>[1]CUADRO6!J71</f>
        <v>5.8060998749362946</v>
      </c>
    </row>
    <row r="101" spans="1:10" x14ac:dyDescent="0.2">
      <c r="A101" s="85" t="s">
        <v>125</v>
      </c>
      <c r="B101" s="168">
        <f>[1]CUADRO6!C72</f>
        <v>8.9973670694608003</v>
      </c>
      <c r="C101" s="168">
        <f>[1]CUADRO6!L72</f>
        <v>8.9973670694608003</v>
      </c>
      <c r="D101" s="168">
        <f>[1]CUADRO6!D72</f>
        <v>8.9973670694608003</v>
      </c>
      <c r="E101" s="168">
        <f>[1]CUADRO6!E72</f>
        <v>0</v>
      </c>
      <c r="F101" s="168">
        <f>[1]CUADRO6!F72</f>
        <v>0</v>
      </c>
      <c r="G101" s="168">
        <f>[1]CUADRO6!G72</f>
        <v>0</v>
      </c>
      <c r="H101" s="168">
        <f>[1]CUADRO6!H72</f>
        <v>0</v>
      </c>
      <c r="I101" s="168">
        <f>[1]CUADRO6!I72</f>
        <v>0</v>
      </c>
      <c r="J101" s="168">
        <f>[1]CUADRO6!J72</f>
        <v>0</v>
      </c>
    </row>
    <row r="102" spans="1:10" x14ac:dyDescent="0.2">
      <c r="A102" s="85" t="s">
        <v>114</v>
      </c>
      <c r="B102" s="168">
        <f>[1]CUADRO6!C73</f>
        <v>0</v>
      </c>
      <c r="C102" s="168">
        <f>[1]CUADRO6!L73</f>
        <v>0</v>
      </c>
      <c r="D102" s="168">
        <f>[1]CUADRO6!D73</f>
        <v>0</v>
      </c>
      <c r="E102" s="168">
        <f>[1]CUADRO6!E73</f>
        <v>0</v>
      </c>
      <c r="F102" s="168">
        <f>[1]CUADRO6!F73</f>
        <v>0</v>
      </c>
      <c r="G102" s="168">
        <f>[1]CUADRO6!G73</f>
        <v>0</v>
      </c>
      <c r="H102" s="168">
        <f>[1]CUADRO6!H73</f>
        <v>0</v>
      </c>
      <c r="I102" s="168">
        <f>[1]CUADRO6!I73</f>
        <v>0</v>
      </c>
      <c r="J102" s="168">
        <f>[1]CUADRO6!J73</f>
        <v>0</v>
      </c>
    </row>
    <row r="103" spans="1:10" x14ac:dyDescent="0.2">
      <c r="A103" s="85" t="s">
        <v>115</v>
      </c>
      <c r="B103" s="168">
        <f>[1]CUADRO6!C74</f>
        <v>12.923076923076923</v>
      </c>
      <c r="C103" s="168">
        <f>[1]CUADRO6!L74</f>
        <v>12.8</v>
      </c>
      <c r="D103" s="168">
        <f>[1]CUADRO6!D74</f>
        <v>17</v>
      </c>
      <c r="E103" s="168">
        <f>[1]CUADRO6!E74</f>
        <v>11.272727272727273</v>
      </c>
      <c r="F103" s="168">
        <f>[1]CUADRO6!F74</f>
        <v>0</v>
      </c>
      <c r="G103" s="168">
        <f>[1]CUADRO6!G74</f>
        <v>18</v>
      </c>
      <c r="H103" s="168">
        <f>[1]CUADRO6!H74</f>
        <v>0</v>
      </c>
      <c r="I103" s="168">
        <f>[1]CUADRO6!I74</f>
        <v>8.1291395327760299</v>
      </c>
      <c r="J103" s="168">
        <f>[1]CUADRO6!J74</f>
        <v>20</v>
      </c>
    </row>
    <row r="104" spans="1:10" x14ac:dyDescent="0.2">
      <c r="A104" s="157"/>
      <c r="B104" s="161"/>
      <c r="C104" s="161"/>
      <c r="D104" s="161"/>
      <c r="E104" s="161"/>
      <c r="F104" s="161"/>
      <c r="G104" s="161"/>
      <c r="H104" s="161"/>
      <c r="I104" s="160"/>
      <c r="J104" s="160"/>
    </row>
    <row r="105" spans="1:10" x14ac:dyDescent="0.2">
      <c r="A105" s="11" t="str">
        <f>'C01'!$A$32</f>
        <v>Fuente: Instituto Nacional de Estadística (INE).  LXXIV Encuesta Permanente de Hogares de Propósitos Múltiples, Junio 2022.</v>
      </c>
      <c r="B105" s="112"/>
      <c r="C105" s="112"/>
      <c r="D105" s="112"/>
      <c r="E105" s="112"/>
      <c r="F105" s="112"/>
      <c r="G105" s="112"/>
      <c r="H105" s="112"/>
    </row>
    <row r="106" spans="1:10" x14ac:dyDescent="0.2">
      <c r="A106" s="30"/>
      <c r="B106" s="112"/>
      <c r="C106" s="112"/>
      <c r="D106" s="112"/>
      <c r="E106" s="112"/>
      <c r="F106" s="112"/>
      <c r="G106" s="112"/>
      <c r="H106" s="112"/>
    </row>
    <row r="107" spans="1:10" x14ac:dyDescent="0.2">
      <c r="A107" s="30"/>
      <c r="B107" s="112"/>
      <c r="C107" s="112"/>
      <c r="D107" s="112"/>
      <c r="E107" s="112"/>
      <c r="F107" s="112"/>
      <c r="G107" s="112"/>
      <c r="H107" s="112"/>
    </row>
    <row r="108" spans="1:10" x14ac:dyDescent="0.2">
      <c r="A108" s="112"/>
      <c r="B108" s="112"/>
      <c r="C108" s="112"/>
      <c r="D108" s="112"/>
      <c r="E108" s="112"/>
      <c r="F108" s="112"/>
      <c r="G108" s="112"/>
      <c r="H108" s="112"/>
    </row>
    <row r="109" spans="1:10" x14ac:dyDescent="0.2">
      <c r="A109" s="112"/>
      <c r="B109" s="112"/>
      <c r="C109" s="112"/>
      <c r="D109" s="112"/>
      <c r="E109" s="112"/>
      <c r="F109" s="112"/>
      <c r="G109" s="112"/>
      <c r="H109" s="112"/>
    </row>
    <row r="110" spans="1:10" x14ac:dyDescent="0.2">
      <c r="A110" s="112"/>
      <c r="B110" s="112"/>
      <c r="C110" s="112"/>
      <c r="D110" s="112"/>
      <c r="E110" s="112"/>
      <c r="F110" s="112"/>
      <c r="G110" s="112"/>
      <c r="H110" s="112"/>
    </row>
    <row r="111" spans="1:10" x14ac:dyDescent="0.2">
      <c r="A111" s="112"/>
      <c r="B111" s="112"/>
      <c r="C111" s="112"/>
      <c r="D111" s="112"/>
      <c r="E111" s="112"/>
      <c r="F111" s="112"/>
      <c r="G111" s="112"/>
      <c r="H111" s="112"/>
    </row>
    <row r="112" spans="1:10" x14ac:dyDescent="0.2">
      <c r="A112" s="112"/>
      <c r="B112" s="112"/>
      <c r="C112" s="112"/>
      <c r="D112" s="112"/>
      <c r="E112" s="112"/>
      <c r="F112" s="112"/>
      <c r="G112" s="112"/>
      <c r="H112" s="112"/>
    </row>
    <row r="113" spans="1:8" x14ac:dyDescent="0.2">
      <c r="A113" s="112"/>
      <c r="B113" s="112"/>
      <c r="C113" s="112"/>
      <c r="D113" s="112"/>
      <c r="E113" s="112"/>
      <c r="F113" s="112"/>
      <c r="G113" s="112"/>
      <c r="H113" s="112"/>
    </row>
    <row r="114" spans="1:8" x14ac:dyDescent="0.2">
      <c r="A114" s="112"/>
      <c r="B114" s="112"/>
      <c r="C114" s="112"/>
      <c r="D114" s="112"/>
      <c r="E114" s="112"/>
      <c r="F114" s="112"/>
      <c r="G114" s="112"/>
      <c r="H114" s="112"/>
    </row>
    <row r="115" spans="1:8" x14ac:dyDescent="0.2">
      <c r="A115" s="112"/>
      <c r="B115" s="112"/>
      <c r="C115" s="112"/>
      <c r="D115" s="112"/>
      <c r="E115" s="112"/>
      <c r="F115" s="112"/>
      <c r="G115" s="112"/>
      <c r="H115" s="112"/>
    </row>
    <row r="116" spans="1:8" x14ac:dyDescent="0.2">
      <c r="A116" s="112"/>
      <c r="B116" s="112"/>
      <c r="C116" s="112"/>
      <c r="D116" s="112"/>
      <c r="E116" s="112"/>
      <c r="F116" s="112"/>
      <c r="G116" s="112"/>
      <c r="H116" s="112"/>
    </row>
    <row r="117" spans="1:8" x14ac:dyDescent="0.2">
      <c r="A117" s="112"/>
      <c r="B117" s="112"/>
      <c r="C117" s="112"/>
      <c r="D117" s="112"/>
      <c r="E117" s="112"/>
      <c r="F117" s="112"/>
      <c r="G117" s="112"/>
      <c r="H117" s="112"/>
    </row>
    <row r="118" spans="1:8" x14ac:dyDescent="0.2">
      <c r="A118" s="112"/>
      <c r="B118" s="112"/>
      <c r="C118" s="112"/>
      <c r="D118" s="112"/>
      <c r="E118" s="112"/>
      <c r="F118" s="112"/>
      <c r="G118" s="112"/>
      <c r="H118" s="112"/>
    </row>
    <row r="119" spans="1:8" x14ac:dyDescent="0.2">
      <c r="A119" s="112"/>
      <c r="B119" s="112"/>
      <c r="C119" s="112"/>
      <c r="D119" s="112"/>
      <c r="E119" s="112"/>
      <c r="F119" s="112"/>
      <c r="G119" s="112"/>
      <c r="H119" s="112"/>
    </row>
    <row r="120" spans="1:8" x14ac:dyDescent="0.2">
      <c r="A120" s="112"/>
      <c r="B120" s="112"/>
      <c r="C120" s="112"/>
      <c r="D120" s="112"/>
      <c r="E120" s="112"/>
      <c r="F120" s="112"/>
      <c r="G120" s="112"/>
      <c r="H120" s="112"/>
    </row>
    <row r="121" spans="1:8" x14ac:dyDescent="0.2">
      <c r="A121" s="112"/>
      <c r="B121" s="112"/>
      <c r="C121" s="112"/>
      <c r="D121" s="112"/>
      <c r="E121" s="112"/>
      <c r="F121" s="112"/>
      <c r="G121" s="112"/>
      <c r="H121" s="112"/>
    </row>
    <row r="122" spans="1:8" x14ac:dyDescent="0.2">
      <c r="A122" s="112"/>
      <c r="B122" s="112"/>
      <c r="C122" s="112"/>
      <c r="D122" s="112"/>
      <c r="E122" s="112"/>
      <c r="F122" s="112"/>
      <c r="G122" s="112"/>
      <c r="H122" s="112"/>
    </row>
    <row r="123" spans="1:8" x14ac:dyDescent="0.2">
      <c r="A123" s="112"/>
      <c r="B123" s="112"/>
      <c r="C123" s="112"/>
      <c r="D123" s="112"/>
      <c r="E123" s="112"/>
      <c r="F123" s="112"/>
      <c r="G123" s="112"/>
      <c r="H123" s="112"/>
    </row>
    <row r="124" spans="1:8" x14ac:dyDescent="0.2">
      <c r="A124" s="112"/>
      <c r="B124" s="112"/>
      <c r="C124" s="112"/>
      <c r="D124" s="112"/>
      <c r="E124" s="112"/>
      <c r="F124" s="112"/>
      <c r="G124" s="112"/>
      <c r="H124" s="112"/>
    </row>
    <row r="125" spans="1:8" x14ac:dyDescent="0.2">
      <c r="A125" s="112"/>
      <c r="B125" s="112"/>
      <c r="C125" s="112"/>
      <c r="D125" s="112"/>
      <c r="E125" s="112"/>
      <c r="F125" s="112"/>
      <c r="G125" s="112"/>
      <c r="H125" s="112"/>
    </row>
    <row r="126" spans="1:8" x14ac:dyDescent="0.2">
      <c r="A126" s="112"/>
      <c r="B126" s="112"/>
      <c r="C126" s="112"/>
      <c r="D126" s="112"/>
      <c r="E126" s="112"/>
      <c r="F126" s="112"/>
      <c r="G126" s="112"/>
      <c r="H126" s="112"/>
    </row>
    <row r="127" spans="1:8" x14ac:dyDescent="0.2">
      <c r="A127" s="112"/>
      <c r="B127" s="112"/>
      <c r="C127" s="112"/>
      <c r="D127" s="112"/>
      <c r="E127" s="112"/>
      <c r="F127" s="112"/>
      <c r="G127" s="112"/>
      <c r="H127" s="112"/>
    </row>
    <row r="128" spans="1:8" x14ac:dyDescent="0.2">
      <c r="A128" s="112"/>
      <c r="B128" s="112"/>
      <c r="C128" s="112"/>
      <c r="D128" s="112"/>
      <c r="E128" s="112"/>
      <c r="F128" s="112"/>
      <c r="G128" s="112"/>
      <c r="H128" s="112"/>
    </row>
    <row r="129" spans="1:8" x14ac:dyDescent="0.2">
      <c r="A129" s="112"/>
      <c r="B129" s="112"/>
      <c r="C129" s="112"/>
      <c r="D129" s="112"/>
      <c r="E129" s="112"/>
      <c r="F129" s="112"/>
      <c r="G129" s="112"/>
      <c r="H129" s="112"/>
    </row>
    <row r="130" spans="1:8" x14ac:dyDescent="0.2">
      <c r="A130" s="112"/>
      <c r="B130" s="112"/>
      <c r="C130" s="112"/>
      <c r="D130" s="112"/>
      <c r="E130" s="112"/>
      <c r="F130" s="112"/>
      <c r="G130" s="112"/>
      <c r="H130" s="112"/>
    </row>
    <row r="131" spans="1:8" x14ac:dyDescent="0.2">
      <c r="A131" s="112"/>
      <c r="B131" s="112"/>
      <c r="C131" s="112"/>
      <c r="D131" s="112"/>
      <c r="E131" s="112"/>
      <c r="F131" s="112"/>
      <c r="G131" s="112"/>
      <c r="H131" s="112"/>
    </row>
    <row r="132" spans="1:8" x14ac:dyDescent="0.2">
      <c r="A132" s="112"/>
      <c r="B132" s="112"/>
      <c r="C132" s="112"/>
      <c r="D132" s="112"/>
      <c r="E132" s="112"/>
      <c r="F132" s="112"/>
      <c r="G132" s="112"/>
      <c r="H132" s="112"/>
    </row>
    <row r="133" spans="1:8" x14ac:dyDescent="0.2">
      <c r="A133" s="112"/>
      <c r="B133" s="112"/>
      <c r="C133" s="112"/>
      <c r="D133" s="112"/>
      <c r="E133" s="112"/>
      <c r="F133" s="112"/>
      <c r="G133" s="112"/>
      <c r="H133" s="112"/>
    </row>
    <row r="134" spans="1:8" x14ac:dyDescent="0.2">
      <c r="A134" s="112"/>
      <c r="B134" s="112"/>
      <c r="C134" s="112"/>
      <c r="D134" s="112"/>
      <c r="E134" s="112"/>
      <c r="F134" s="112"/>
      <c r="G134" s="112"/>
      <c r="H134" s="112"/>
    </row>
    <row r="135" spans="1:8" x14ac:dyDescent="0.2">
      <c r="A135" s="112"/>
      <c r="B135" s="112"/>
      <c r="C135" s="112"/>
      <c r="D135" s="112"/>
      <c r="E135" s="112"/>
      <c r="F135" s="112"/>
      <c r="G135" s="112"/>
      <c r="H135" s="112"/>
    </row>
    <row r="136" spans="1:8" x14ac:dyDescent="0.2">
      <c r="A136" s="112"/>
      <c r="B136" s="112"/>
      <c r="C136" s="112"/>
      <c r="D136" s="112"/>
      <c r="E136" s="112"/>
      <c r="F136" s="112"/>
      <c r="G136" s="112"/>
      <c r="H136" s="112"/>
    </row>
  </sheetData>
  <mergeCells count="19">
    <mergeCell ref="I61:I62"/>
    <mergeCell ref="J61:J62"/>
    <mergeCell ref="A57:J57"/>
    <mergeCell ref="A58:J58"/>
    <mergeCell ref="A59:J59"/>
    <mergeCell ref="A61:A62"/>
    <mergeCell ref="B61:B62"/>
    <mergeCell ref="C61:F61"/>
    <mergeCell ref="G61:G62"/>
    <mergeCell ref="H61:H62"/>
    <mergeCell ref="A3:A4"/>
    <mergeCell ref="A1:J1"/>
    <mergeCell ref="A2:J2"/>
    <mergeCell ref="I3:I4"/>
    <mergeCell ref="J3:J4"/>
    <mergeCell ref="B3:B4"/>
    <mergeCell ref="C3:F3"/>
    <mergeCell ref="G3:G4"/>
    <mergeCell ref="H3:H4"/>
  </mergeCells>
  <phoneticPr fontId="3" type="noConversion"/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C01</vt:lpstr>
      <vt:lpstr>C02</vt:lpstr>
      <vt:lpstr>C03</vt:lpstr>
      <vt:lpstr>C04</vt:lpstr>
      <vt:lpstr>C05</vt:lpstr>
      <vt:lpstr>C06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Davila</dc:creator>
  <cp:lastModifiedBy>ine</cp:lastModifiedBy>
  <cp:lastPrinted>2011-01-20T20:18:25Z</cp:lastPrinted>
  <dcterms:created xsi:type="dcterms:W3CDTF">2001-09-12T22:45:56Z</dcterms:created>
  <dcterms:modified xsi:type="dcterms:W3CDTF">2022-10-11T21:12:47Z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