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scar Catellanos\Downloads\Tabulados versión final 17.10..2024\"/>
    </mc:Choice>
  </mc:AlternateContent>
  <xr:revisionPtr revIDLastSave="0" documentId="13_ncr:1_{22A856D5-2E50-486A-A627-5CE5D40419D2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Portada" sheetId="8" r:id="rId1"/>
    <sheet name="C01" sheetId="1" r:id="rId2"/>
    <sheet name="C02" sheetId="2" r:id="rId3"/>
    <sheet name="C03" sheetId="4" r:id="rId4"/>
    <sheet name="C04" sheetId="14" r:id="rId5"/>
    <sheet name="C05" sheetId="15" r:id="rId6"/>
    <sheet name="C06" sheetId="16" r:id="rId7"/>
    <sheet name="C07" sheetId="17" r:id="rId8"/>
  </sheets>
  <definedNames>
    <definedName name="_xlnm.Print_Area" localSheetId="5">'C05'!$A$1:$Q$43</definedName>
    <definedName name="_xlnm.Print_Area" localSheetId="6">'C06'!$A$1:$M$37</definedName>
    <definedName name="_xlnm.Print_Area" localSheetId="7">'C07'!$A$1:$O$43</definedName>
  </definedNames>
  <calcPr calcId="191029"/>
</workbook>
</file>

<file path=xl/calcChain.xml><?xml version="1.0" encoding="utf-8"?>
<calcChain xmlns="http://schemas.openxmlformats.org/spreadsheetml/2006/main">
  <c r="L71" i="1" l="1"/>
  <c r="M71" i="1" s="1"/>
  <c r="J71" i="1"/>
  <c r="K71" i="1" s="1"/>
  <c r="H71" i="1"/>
  <c r="I71" i="1" s="1"/>
  <c r="F71" i="1"/>
  <c r="G71" i="1" s="1"/>
  <c r="E71" i="1"/>
  <c r="D71" i="1"/>
  <c r="C71" i="1"/>
  <c r="B71" i="1"/>
  <c r="M61" i="1"/>
  <c r="L61" i="1"/>
  <c r="K61" i="1"/>
  <c r="J61" i="1"/>
  <c r="H61" i="1"/>
  <c r="I61" i="1" s="1"/>
  <c r="F61" i="1"/>
  <c r="G61" i="1" s="1"/>
  <c r="D61" i="1"/>
  <c r="E61" i="1" s="1"/>
  <c r="M20" i="16"/>
  <c r="M19" i="16"/>
  <c r="M18" i="16"/>
  <c r="M51" i="1"/>
  <c r="K51" i="1"/>
  <c r="I51" i="1"/>
  <c r="G51" i="1"/>
  <c r="G9" i="1"/>
  <c r="E51" i="1"/>
  <c r="N76" i="1"/>
  <c r="O76" i="1"/>
  <c r="C61" i="1"/>
  <c r="B61" i="1"/>
  <c r="C51" i="1"/>
  <c r="F51" i="1"/>
  <c r="H51" i="1"/>
  <c r="J51" i="1"/>
  <c r="L51" i="1"/>
  <c r="B51" i="1"/>
  <c r="M26" i="17"/>
  <c r="O12" i="17"/>
  <c r="M12" i="17"/>
  <c r="I13" i="17"/>
  <c r="K37" i="17"/>
  <c r="C38" i="17"/>
  <c r="E38" i="17"/>
  <c r="I32" i="17"/>
  <c r="M32" i="17"/>
  <c r="K20" i="17"/>
  <c r="I22" i="17"/>
  <c r="E23" i="17"/>
  <c r="K12" i="17"/>
  <c r="I16" i="17"/>
  <c r="C11" i="17"/>
  <c r="E12" i="17"/>
  <c r="E15" i="17"/>
  <c r="C27" i="16"/>
  <c r="C23" i="16"/>
  <c r="C14" i="16"/>
  <c r="K27" i="16"/>
  <c r="E28" i="16"/>
  <c r="M37" i="15"/>
  <c r="O37" i="15"/>
  <c r="M31" i="15"/>
  <c r="O31" i="15"/>
  <c r="Q31" i="15"/>
  <c r="S31" i="15"/>
  <c r="S20" i="15"/>
  <c r="M20" i="15"/>
  <c r="M11" i="15"/>
  <c r="M15" i="15"/>
  <c r="S38" i="14"/>
  <c r="G39" i="14"/>
  <c r="M40" i="14"/>
  <c r="G41" i="14"/>
  <c r="K41" i="14"/>
  <c r="M41" i="14"/>
  <c r="O41" i="14"/>
  <c r="S41" i="14"/>
  <c r="G42" i="14"/>
  <c r="O42" i="14"/>
  <c r="G37" i="14"/>
  <c r="M27" i="14"/>
  <c r="G28" i="14"/>
  <c r="G18" i="14"/>
  <c r="I18" i="14"/>
  <c r="K20" i="14"/>
  <c r="G21" i="14"/>
  <c r="I21" i="14"/>
  <c r="M21" i="14"/>
  <c r="S21" i="14"/>
  <c r="I37" i="14" l="1"/>
  <c r="K16" i="17"/>
  <c r="C19" i="17"/>
  <c r="K36" i="17"/>
  <c r="S14" i="15"/>
  <c r="Q11" i="15"/>
  <c r="G27" i="17"/>
  <c r="I18" i="16"/>
  <c r="M42" i="14"/>
  <c r="C12" i="17"/>
  <c r="C14" i="17"/>
  <c r="I23" i="16"/>
  <c r="G22" i="17"/>
  <c r="G37" i="17"/>
  <c r="M14" i="16"/>
  <c r="K14" i="16"/>
  <c r="I14" i="16"/>
  <c r="I19" i="16"/>
  <c r="K21" i="17"/>
  <c r="G19" i="17"/>
  <c r="M38" i="14"/>
  <c r="C16" i="17"/>
  <c r="C21" i="17"/>
  <c r="K23" i="16"/>
  <c r="G27" i="16"/>
  <c r="G20" i="16"/>
  <c r="O14" i="15"/>
  <c r="O11" i="15"/>
  <c r="G23" i="17"/>
  <c r="M20" i="14"/>
  <c r="J35" i="14"/>
  <c r="Q38" i="15"/>
  <c r="O28" i="16"/>
  <c r="S42" i="14"/>
  <c r="G32" i="16"/>
  <c r="Q42" i="14"/>
  <c r="G38" i="14"/>
  <c r="G23" i="16"/>
  <c r="E20" i="17"/>
  <c r="G14" i="16"/>
  <c r="Q23" i="15"/>
  <c r="S27" i="14"/>
  <c r="S32" i="14"/>
  <c r="K42" i="14"/>
  <c r="Q20" i="15"/>
  <c r="M13" i="17"/>
  <c r="G32" i="17"/>
  <c r="M28" i="14"/>
  <c r="M27" i="15"/>
  <c r="G22" i="14"/>
  <c r="I42" i="14"/>
  <c r="D86" i="14"/>
  <c r="E86" i="14" s="1"/>
  <c r="D93" i="14"/>
  <c r="E93" i="14" s="1"/>
  <c r="M16" i="15"/>
  <c r="M23" i="15"/>
  <c r="O20" i="15"/>
  <c r="C13" i="17"/>
  <c r="O14" i="17"/>
  <c r="C32" i="17"/>
  <c r="P35" i="14"/>
  <c r="O13" i="15"/>
  <c r="S35" i="15"/>
  <c r="G22" i="16"/>
  <c r="G19" i="14"/>
  <c r="I27" i="17"/>
  <c r="G31" i="17"/>
  <c r="C37" i="17"/>
  <c r="K21" i="14"/>
  <c r="Q41" i="14"/>
  <c r="K19" i="17"/>
  <c r="M22" i="16"/>
  <c r="G21" i="17"/>
  <c r="C31" i="17"/>
  <c r="M35" i="15"/>
  <c r="G21" i="16"/>
  <c r="S11" i="15"/>
  <c r="C15" i="17"/>
  <c r="R35" i="14"/>
  <c r="D97" i="14"/>
  <c r="E97" i="14" s="1"/>
  <c r="M22" i="15"/>
  <c r="I23" i="17"/>
  <c r="K18" i="14"/>
  <c r="S28" i="14"/>
  <c r="M23" i="16"/>
  <c r="E20" i="16"/>
  <c r="D84" i="14"/>
  <c r="D68" i="14"/>
  <c r="E68" i="14" s="1"/>
  <c r="O23" i="15"/>
  <c r="E14" i="16"/>
  <c r="O37" i="17"/>
  <c r="O20" i="14"/>
  <c r="Q35" i="15"/>
  <c r="M21" i="17"/>
  <c r="O31" i="17"/>
  <c r="K22" i="14"/>
  <c r="O15" i="15"/>
  <c r="M27" i="17"/>
  <c r="O38" i="14"/>
  <c r="D87" i="14"/>
  <c r="E87" i="14" s="1"/>
  <c r="D79" i="14"/>
  <c r="E79" i="14" s="1"/>
  <c r="O22" i="15"/>
  <c r="O35" i="15"/>
  <c r="K22" i="16"/>
  <c r="K28" i="16"/>
  <c r="M32" i="16"/>
  <c r="M19" i="17"/>
  <c r="M32" i="14"/>
  <c r="I43" i="14"/>
  <c r="D32" i="15"/>
  <c r="E32" i="15" s="1"/>
  <c r="K19" i="16"/>
  <c r="I28" i="16"/>
  <c r="K32" i="16"/>
  <c r="M14" i="17"/>
  <c r="I41" i="14"/>
  <c r="L35" i="14"/>
  <c r="S32" i="15"/>
  <c r="C28" i="16"/>
  <c r="I32" i="16"/>
  <c r="D13" i="15"/>
  <c r="E13" i="15" s="1"/>
  <c r="O15" i="17"/>
  <c r="D81" i="14"/>
  <c r="E81" i="14" s="1"/>
  <c r="D65" i="14"/>
  <c r="E65" i="14" s="1"/>
  <c r="O11" i="17"/>
  <c r="G28" i="16"/>
  <c r="E22" i="16"/>
  <c r="D35" i="15"/>
  <c r="K35" i="15" s="1"/>
  <c r="S37" i="14"/>
  <c r="D100" i="14"/>
  <c r="E100" i="14" s="1"/>
  <c r="E19" i="16"/>
  <c r="O16" i="17"/>
  <c r="S18" i="14"/>
  <c r="B35" i="14"/>
  <c r="C41" i="14" s="1"/>
  <c r="D14" i="15"/>
  <c r="K14" i="15" s="1"/>
  <c r="S38" i="15"/>
  <c r="M21" i="16"/>
  <c r="M27" i="16"/>
  <c r="F35" i="14"/>
  <c r="O22" i="16"/>
  <c r="O13" i="17"/>
  <c r="M20" i="17"/>
  <c r="Q18" i="14"/>
  <c r="O37" i="14"/>
  <c r="D90" i="14"/>
  <c r="E90" i="14" s="1"/>
  <c r="M14" i="15"/>
  <c r="S27" i="15"/>
  <c r="K21" i="16"/>
  <c r="O18" i="14"/>
  <c r="M37" i="14"/>
  <c r="D40" i="14"/>
  <c r="E40" i="14" s="1"/>
  <c r="I21" i="16"/>
  <c r="I27" i="16"/>
  <c r="C22" i="17"/>
  <c r="C23" i="17"/>
  <c r="M18" i="14"/>
  <c r="Q27" i="15"/>
  <c r="O38" i="15"/>
  <c r="O19" i="17"/>
  <c r="K37" i="14"/>
  <c r="M38" i="15"/>
  <c r="Q21" i="14"/>
  <c r="Q27" i="14"/>
  <c r="Q39" i="14"/>
  <c r="M13" i="15"/>
  <c r="E18" i="16"/>
  <c r="I36" i="17"/>
  <c r="M22" i="17"/>
  <c r="O38" i="17"/>
  <c r="E36" i="17"/>
  <c r="D67" i="14"/>
  <c r="E67" i="14" s="1"/>
  <c r="O27" i="15"/>
  <c r="G18" i="16"/>
  <c r="G11" i="17"/>
  <c r="G36" i="17"/>
  <c r="H35" i="14"/>
  <c r="S23" i="15"/>
  <c r="M21" i="15"/>
  <c r="E13" i="17"/>
  <c r="K23" i="17"/>
  <c r="C20" i="17"/>
  <c r="O32" i="17"/>
  <c r="M12" i="15"/>
  <c r="D83" i="14"/>
  <c r="E83" i="14" s="1"/>
  <c r="C21" i="16"/>
  <c r="C19" i="16"/>
  <c r="O40" i="14"/>
  <c r="O27" i="16"/>
  <c r="E31" i="17"/>
  <c r="I38" i="17"/>
  <c r="K32" i="14"/>
  <c r="M37" i="17"/>
  <c r="G43" i="14"/>
  <c r="O14" i="16"/>
  <c r="C22" i="16"/>
  <c r="C20" i="16"/>
  <c r="C18" i="16"/>
  <c r="E32" i="16"/>
  <c r="G32" i="14"/>
  <c r="D43" i="14"/>
  <c r="E43" i="14" s="1"/>
  <c r="D70" i="14"/>
  <c r="E70" i="14" s="1"/>
  <c r="D15" i="15"/>
  <c r="I15" i="15" s="1"/>
  <c r="D21" i="15"/>
  <c r="E21" i="15" s="1"/>
  <c r="O23" i="16"/>
  <c r="O21" i="16"/>
  <c r="C32" i="16"/>
  <c r="I21" i="17"/>
  <c r="I37" i="17"/>
  <c r="I32" i="14"/>
  <c r="I23" i="14"/>
  <c r="O27" i="14"/>
  <c r="D76" i="14"/>
  <c r="E76" i="14" s="1"/>
  <c r="D73" i="14"/>
  <c r="E73" i="14" s="1"/>
  <c r="O12" i="15"/>
  <c r="O19" i="16"/>
  <c r="D41" i="14"/>
  <c r="E41" i="14" s="1"/>
  <c r="D37" i="15"/>
  <c r="E37" i="15" s="1"/>
  <c r="D39" i="14"/>
  <c r="E39" i="14" s="1"/>
  <c r="D85" i="14"/>
  <c r="E85" i="14" s="1"/>
  <c r="D98" i="14"/>
  <c r="E98" i="14" s="1"/>
  <c r="D92" i="14"/>
  <c r="E92" i="14" s="1"/>
  <c r="Q14" i="15"/>
  <c r="M16" i="17"/>
  <c r="K14" i="17"/>
  <c r="I12" i="17"/>
  <c r="O22" i="17"/>
  <c r="E21" i="17"/>
  <c r="E37" i="17"/>
  <c r="D82" i="14"/>
  <c r="E82" i="14" s="1"/>
  <c r="K32" i="17"/>
  <c r="N35" i="14"/>
  <c r="Q37" i="14"/>
  <c r="I39" i="14"/>
  <c r="D95" i="14"/>
  <c r="E95" i="14" s="1"/>
  <c r="D12" i="15"/>
  <c r="I12" i="15" s="1"/>
  <c r="D23" i="15"/>
  <c r="E23" i="15" s="1"/>
  <c r="Q37" i="15"/>
  <c r="E27" i="16"/>
  <c r="O27" i="17"/>
  <c r="D22" i="14"/>
  <c r="E22" i="14" s="1"/>
  <c r="Q38" i="14"/>
  <c r="D71" i="14"/>
  <c r="E71" i="14" s="1"/>
  <c r="O16" i="15"/>
  <c r="D27" i="15"/>
  <c r="E27" i="15" s="1"/>
  <c r="D31" i="15"/>
  <c r="I31" i="15" s="1"/>
  <c r="E23" i="16"/>
  <c r="G19" i="16"/>
  <c r="M28" i="16"/>
  <c r="E14" i="17"/>
  <c r="E19" i="17"/>
  <c r="K22" i="17"/>
  <c r="O20" i="17"/>
  <c r="K27" i="17"/>
  <c r="M38" i="17"/>
  <c r="O36" i="17"/>
  <c r="I20" i="14"/>
  <c r="D74" i="14"/>
  <c r="E74" i="14" s="1"/>
  <c r="E21" i="16"/>
  <c r="E32" i="17"/>
  <c r="M36" i="17"/>
  <c r="D101" i="14"/>
  <c r="E101" i="14" s="1"/>
  <c r="M22" i="14"/>
  <c r="D80" i="14"/>
  <c r="E80" i="14" s="1"/>
  <c r="D77" i="14"/>
  <c r="E77" i="14" s="1"/>
  <c r="E16" i="17"/>
  <c r="I19" i="17"/>
  <c r="K38" i="17"/>
  <c r="K27" i="15"/>
  <c r="M31" i="17"/>
  <c r="O32" i="15"/>
  <c r="O32" i="16"/>
  <c r="K13" i="17"/>
  <c r="C27" i="17"/>
  <c r="Q28" i="14"/>
  <c r="Q32" i="15"/>
  <c r="O20" i="16"/>
  <c r="G38" i="17"/>
  <c r="O28" i="14"/>
  <c r="K38" i="14"/>
  <c r="S15" i="15"/>
  <c r="O21" i="14"/>
  <c r="D37" i="14"/>
  <c r="E37" i="14" s="1"/>
  <c r="I38" i="14"/>
  <c r="D66" i="14"/>
  <c r="E66" i="14" s="1"/>
  <c r="I40" i="14"/>
  <c r="D38" i="14"/>
  <c r="D72" i="14"/>
  <c r="E72" i="14" s="1"/>
  <c r="D69" i="14"/>
  <c r="E69" i="14" s="1"/>
  <c r="Q15" i="15"/>
  <c r="D22" i="15"/>
  <c r="K22" i="15" s="1"/>
  <c r="K15" i="17"/>
  <c r="M23" i="17"/>
  <c r="G20" i="17"/>
  <c r="K31" i="17"/>
  <c r="K40" i="14"/>
  <c r="D89" i="14"/>
  <c r="E89" i="14" s="1"/>
  <c r="D99" i="14"/>
  <c r="E99" i="14" s="1"/>
  <c r="O18" i="16"/>
  <c r="I11" i="17"/>
  <c r="O23" i="17"/>
  <c r="E22" i="17"/>
  <c r="I20" i="17"/>
  <c r="E27" i="17"/>
  <c r="K19" i="14"/>
  <c r="Q32" i="14"/>
  <c r="D75" i="14"/>
  <c r="E75" i="14" s="1"/>
  <c r="D11" i="15"/>
  <c r="I11" i="15" s="1"/>
  <c r="Q22" i="15"/>
  <c r="M32" i="15"/>
  <c r="D38" i="15"/>
  <c r="E38" i="15" s="1"/>
  <c r="K20" i="16"/>
  <c r="K18" i="16"/>
  <c r="E11" i="17"/>
  <c r="I31" i="17"/>
  <c r="O32" i="14"/>
  <c r="Q43" i="14"/>
  <c r="G40" i="14"/>
  <c r="D78" i="14"/>
  <c r="E78" i="14" s="1"/>
  <c r="I22" i="16"/>
  <c r="I20" i="16"/>
  <c r="I15" i="17"/>
  <c r="O21" i="17"/>
  <c r="D16" i="15"/>
  <c r="G16" i="15" s="1"/>
  <c r="D20" i="15"/>
  <c r="E20" i="15" s="1"/>
  <c r="D42" i="14"/>
  <c r="E42" i="14" s="1"/>
  <c r="D96" i="14"/>
  <c r="E96" i="14" s="1"/>
  <c r="K11" i="17"/>
  <c r="E84" i="14"/>
  <c r="D94" i="14"/>
  <c r="E94" i="14" s="1"/>
  <c r="C36" i="17"/>
  <c r="M11" i="17"/>
  <c r="M15" i="17"/>
  <c r="I14" i="17"/>
  <c r="G16" i="17"/>
  <c r="G14" i="17"/>
  <c r="G12" i="17"/>
  <c r="G15" i="17"/>
  <c r="G13" i="17"/>
  <c r="S37" i="15"/>
  <c r="I32" i="15"/>
  <c r="K32" i="15"/>
  <c r="G21" i="15"/>
  <c r="S21" i="15"/>
  <c r="Q21" i="15"/>
  <c r="O21" i="15"/>
  <c r="S22" i="15"/>
  <c r="G14" i="15"/>
  <c r="S16" i="15"/>
  <c r="S12" i="15"/>
  <c r="Q16" i="15"/>
  <c r="Q12" i="15"/>
  <c r="S13" i="15"/>
  <c r="Q13" i="15"/>
  <c r="S43" i="14"/>
  <c r="S39" i="14"/>
  <c r="O43" i="14"/>
  <c r="O39" i="14"/>
  <c r="M43" i="14"/>
  <c r="S40" i="14"/>
  <c r="M39" i="14"/>
  <c r="K43" i="14"/>
  <c r="Q40" i="14"/>
  <c r="K39" i="14"/>
  <c r="D20" i="14"/>
  <c r="E20" i="14" s="1"/>
  <c r="D18" i="14"/>
  <c r="E18" i="14" s="1"/>
  <c r="K27" i="14"/>
  <c r="K23" i="14"/>
  <c r="I27" i="14"/>
  <c r="D32" i="14"/>
  <c r="E32" i="14" s="1"/>
  <c r="G27" i="14"/>
  <c r="G23" i="14"/>
  <c r="D27" i="14"/>
  <c r="E27" i="14" s="1"/>
  <c r="D23" i="14"/>
  <c r="E23" i="14" s="1"/>
  <c r="Q20" i="14"/>
  <c r="I28" i="14"/>
  <c r="S22" i="14"/>
  <c r="Q22" i="14"/>
  <c r="D19" i="14"/>
  <c r="E19" i="14" s="1"/>
  <c r="O22" i="14"/>
  <c r="D21" i="14"/>
  <c r="E21" i="14" s="1"/>
  <c r="I19" i="14"/>
  <c r="D28" i="14"/>
  <c r="E28" i="14" s="1"/>
  <c r="I22" i="14"/>
  <c r="K28" i="14"/>
  <c r="G20" i="14"/>
  <c r="Q23" i="14"/>
  <c r="Q19" i="14"/>
  <c r="S19" i="14"/>
  <c r="O19" i="14"/>
  <c r="M23" i="14"/>
  <c r="S20" i="14"/>
  <c r="M19" i="14"/>
  <c r="S23" i="14"/>
  <c r="O23" i="14"/>
  <c r="M31" i="16"/>
  <c r="K31" i="16"/>
  <c r="E31" i="16"/>
  <c r="C31" i="16"/>
  <c r="M26" i="16"/>
  <c r="E26" i="16"/>
  <c r="M17" i="16"/>
  <c r="K17" i="16"/>
  <c r="E17" i="16"/>
  <c r="C17" i="16"/>
  <c r="I7" i="16"/>
  <c r="C43" i="14" l="1"/>
  <c r="G20" i="15"/>
  <c r="C39" i="14"/>
  <c r="C36" i="14"/>
  <c r="E16" i="15"/>
  <c r="I21" i="15"/>
  <c r="K21" i="15"/>
  <c r="K16" i="15"/>
  <c r="G32" i="15"/>
  <c r="I16" i="15"/>
  <c r="I14" i="15"/>
  <c r="E14" i="15"/>
  <c r="G15" i="15"/>
  <c r="G12" i="15"/>
  <c r="K12" i="15"/>
  <c r="K15" i="15"/>
  <c r="E15" i="15"/>
  <c r="G13" i="15"/>
  <c r="C42" i="14"/>
  <c r="E12" i="15"/>
  <c r="I23" i="15"/>
  <c r="C38" i="14"/>
  <c r="I13" i="15"/>
  <c r="C40" i="14"/>
  <c r="K13" i="15"/>
  <c r="G22" i="15"/>
  <c r="E22" i="15"/>
  <c r="I22" i="15"/>
  <c r="G27" i="15"/>
  <c r="G31" i="15"/>
  <c r="I35" i="15"/>
  <c r="K38" i="15"/>
  <c r="I38" i="15"/>
  <c r="K20" i="15"/>
  <c r="G35" i="15"/>
  <c r="E35" i="15"/>
  <c r="G37" i="15"/>
  <c r="I20" i="15"/>
  <c r="E38" i="14"/>
  <c r="K11" i="15"/>
  <c r="K31" i="15"/>
  <c r="E31" i="15"/>
  <c r="G11" i="15"/>
  <c r="K23" i="15"/>
  <c r="G23" i="15"/>
  <c r="I37" i="15"/>
  <c r="E11" i="15"/>
  <c r="G38" i="15"/>
  <c r="I27" i="15"/>
  <c r="K37" i="15"/>
  <c r="G26" i="16"/>
  <c r="K7" i="16"/>
  <c r="O26" i="16"/>
  <c r="E7" i="16"/>
  <c r="M7" i="16"/>
  <c r="G17" i="16"/>
  <c r="O17" i="16"/>
  <c r="I26" i="16"/>
  <c r="G31" i="16"/>
  <c r="O31" i="16"/>
  <c r="G7" i="16"/>
  <c r="O7" i="16"/>
  <c r="I17" i="16"/>
  <c r="C26" i="16"/>
  <c r="K26" i="16"/>
  <c r="I31" i="16"/>
  <c r="O36" i="15"/>
  <c r="Q36" i="15"/>
  <c r="S36" i="15"/>
  <c r="S10" i="15"/>
  <c r="O12" i="14" l="1"/>
  <c r="I26" i="14"/>
  <c r="M26" i="14"/>
  <c r="M19" i="15"/>
  <c r="O36" i="14"/>
  <c r="M36" i="15"/>
  <c r="Q14" i="14"/>
  <c r="O13" i="14"/>
  <c r="Q26" i="14"/>
  <c r="S13" i="14"/>
  <c r="O14" i="14"/>
  <c r="K14" i="14"/>
  <c r="S36" i="14"/>
  <c r="D91" i="14"/>
  <c r="E91" i="14" s="1"/>
  <c r="G14" i="14"/>
  <c r="G13" i="14"/>
  <c r="Q10" i="15"/>
  <c r="K26" i="14"/>
  <c r="I17" i="1"/>
  <c r="S14" i="14"/>
  <c r="G12" i="14"/>
  <c r="S12" i="14"/>
  <c r="S26" i="14"/>
  <c r="O10" i="15"/>
  <c r="G26" i="14"/>
  <c r="K36" i="14"/>
  <c r="M10" i="15"/>
  <c r="O19" i="15"/>
  <c r="O26" i="14"/>
  <c r="D36" i="15"/>
  <c r="I16" i="1"/>
  <c r="G36" i="14"/>
  <c r="Q12" i="14"/>
  <c r="M36" i="14"/>
  <c r="D10" i="15"/>
  <c r="K10" i="15" s="1"/>
  <c r="I14" i="14"/>
  <c r="K13" i="14"/>
  <c r="S19" i="15"/>
  <c r="D19" i="15"/>
  <c r="K19" i="15" s="1"/>
  <c r="K16" i="1"/>
  <c r="M12" i="14"/>
  <c r="D36" i="14"/>
  <c r="K17" i="1"/>
  <c r="K12" i="14"/>
  <c r="D26" i="14"/>
  <c r="E26" i="14" s="1"/>
  <c r="D31" i="14"/>
  <c r="Q36" i="14"/>
  <c r="G17" i="1"/>
  <c r="I12" i="14"/>
  <c r="M14" i="14"/>
  <c r="D64" i="14"/>
  <c r="E64" i="14" s="1"/>
  <c r="Q19" i="15"/>
  <c r="I36" i="14"/>
  <c r="D14" i="14"/>
  <c r="E14" i="14" s="1"/>
  <c r="D12" i="14"/>
  <c r="E12" i="14" s="1"/>
  <c r="Q13" i="14"/>
  <c r="M13" i="14"/>
  <c r="I13" i="14"/>
  <c r="D13" i="14"/>
  <c r="E13" i="14" s="1"/>
  <c r="G16" i="1"/>
  <c r="M17" i="1"/>
  <c r="M16" i="1"/>
  <c r="D17" i="1"/>
  <c r="E17" i="1" s="1"/>
  <c r="D16" i="1"/>
  <c r="E16" i="1" s="1"/>
  <c r="S31" i="14"/>
  <c r="E36" i="14" l="1"/>
  <c r="D35" i="14"/>
  <c r="G36" i="15"/>
  <c r="K36" i="15"/>
  <c r="G19" i="15"/>
  <c r="G10" i="15"/>
  <c r="E19" i="15"/>
  <c r="E10" i="15"/>
  <c r="I10" i="15"/>
  <c r="C29" i="1"/>
  <c r="I36" i="15"/>
  <c r="E36" i="15"/>
  <c r="K31" i="14"/>
  <c r="I19" i="15"/>
  <c r="E31" i="14"/>
  <c r="M31" i="14"/>
  <c r="G31" i="14"/>
  <c r="O31" i="14"/>
  <c r="I31" i="14"/>
  <c r="Q31" i="14"/>
  <c r="F29" i="1"/>
  <c r="B19" i="1"/>
  <c r="F19" i="1"/>
  <c r="J29" i="1"/>
  <c r="H19" i="1"/>
  <c r="L29" i="1"/>
  <c r="C19" i="1"/>
  <c r="H29" i="1"/>
  <c r="J19" i="1"/>
  <c r="L19" i="1"/>
  <c r="B29" i="1"/>
  <c r="G15" i="1"/>
  <c r="I22" i="1"/>
  <c r="G19" i="1" l="1"/>
  <c r="G29" i="1"/>
  <c r="M19" i="1"/>
  <c r="K19" i="1"/>
  <c r="I19" i="1"/>
  <c r="K29" i="1"/>
  <c r="I29" i="1"/>
  <c r="M29" i="1"/>
  <c r="I32" i="1"/>
  <c r="G32" i="1"/>
  <c r="K15" i="1"/>
  <c r="K25" i="1"/>
  <c r="I25" i="1"/>
  <c r="M32" i="1"/>
  <c r="G21" i="1"/>
  <c r="M25" i="1"/>
  <c r="G25" i="1"/>
  <c r="I35" i="1"/>
  <c r="G36" i="1"/>
  <c r="G37" i="1"/>
  <c r="K35" i="1"/>
  <c r="G11" i="1"/>
  <c r="K21" i="1"/>
  <c r="I11" i="1"/>
  <c r="K31" i="1"/>
  <c r="D27" i="1"/>
  <c r="E27" i="1" s="1"/>
  <c r="K22" i="1"/>
  <c r="M15" i="1"/>
  <c r="I15" i="1"/>
  <c r="D35" i="1"/>
  <c r="E35" i="1" s="1"/>
  <c r="G12" i="1"/>
  <c r="G27" i="1"/>
  <c r="G31" i="1"/>
  <c r="G22" i="1"/>
  <c r="K27" i="1"/>
  <c r="D26" i="1"/>
  <c r="E26" i="1" s="1"/>
  <c r="M26" i="1"/>
  <c r="K26" i="1"/>
  <c r="M22" i="1"/>
  <c r="K11" i="1"/>
  <c r="M36" i="1"/>
  <c r="M35" i="1"/>
  <c r="K32" i="1"/>
  <c r="I27" i="1"/>
  <c r="I26" i="1"/>
  <c r="D22" i="1"/>
  <c r="E22" i="1" s="1"/>
  <c r="D21" i="1"/>
  <c r="L9" i="1"/>
  <c r="M37" i="1"/>
  <c r="I31" i="1"/>
  <c r="D25" i="1"/>
  <c r="E25" i="1" s="1"/>
  <c r="M12" i="1"/>
  <c r="K37" i="1"/>
  <c r="D31" i="1"/>
  <c r="K12" i="1"/>
  <c r="J9" i="1"/>
  <c r="K36" i="1"/>
  <c r="I36" i="1"/>
  <c r="D32" i="1"/>
  <c r="E32" i="1" s="1"/>
  <c r="G26" i="1"/>
  <c r="M21" i="1"/>
  <c r="I12" i="1"/>
  <c r="I37" i="1"/>
  <c r="D37" i="1"/>
  <c r="E37" i="1" s="1"/>
  <c r="D36" i="1"/>
  <c r="E36" i="1" s="1"/>
  <c r="M27" i="1"/>
  <c r="D12" i="1"/>
  <c r="E12" i="1" s="1"/>
  <c r="G35" i="1"/>
  <c r="M31" i="1"/>
  <c r="I21" i="1"/>
  <c r="B9" i="1"/>
  <c r="M11" i="1"/>
  <c r="D15" i="1"/>
  <c r="E15" i="1" s="1"/>
  <c r="D11" i="1"/>
  <c r="H9" i="1"/>
  <c r="F9" i="1"/>
  <c r="E31" i="1" l="1"/>
  <c r="D29" i="1"/>
  <c r="E29" i="1" s="1"/>
  <c r="E21" i="1"/>
  <c r="D19" i="1"/>
  <c r="E19" i="1" s="1"/>
  <c r="I9" i="1"/>
  <c r="M9" i="1"/>
  <c r="K9" i="1"/>
  <c r="D9" i="1"/>
  <c r="E9" i="1" s="1"/>
  <c r="E11" i="1"/>
  <c r="N7" i="15"/>
  <c r="N10" i="14"/>
  <c r="N7" i="14" s="1"/>
  <c r="N34" i="14"/>
  <c r="A38" i="2"/>
  <c r="N61" i="14" l="1"/>
  <c r="I7" i="17"/>
  <c r="O30" i="15"/>
  <c r="O26" i="15"/>
  <c r="O17" i="14"/>
  <c r="O11" i="14"/>
  <c r="G26" i="17" l="1"/>
  <c r="K26" i="17"/>
  <c r="G30" i="17"/>
  <c r="O30" i="17"/>
  <c r="M35" i="17"/>
  <c r="G10" i="17"/>
  <c r="K10" i="17"/>
  <c r="O10" i="17"/>
  <c r="E30" i="17"/>
  <c r="C30" i="17"/>
  <c r="E26" i="17"/>
  <c r="G35" i="17"/>
  <c r="I30" i="17"/>
  <c r="I10" i="17"/>
  <c r="E10" i="17"/>
  <c r="M10" i="17"/>
  <c r="Q26" i="15"/>
  <c r="N10" i="16"/>
  <c r="O26" i="17"/>
  <c r="E35" i="17"/>
  <c r="I35" i="17"/>
  <c r="M30" i="17"/>
  <c r="S17" i="14"/>
  <c r="K30" i="17"/>
  <c r="C10" i="17"/>
  <c r="C7" i="17" s="1"/>
  <c r="M26" i="15"/>
  <c r="Q30" i="15"/>
  <c r="R7" i="15"/>
  <c r="I26" i="17"/>
  <c r="P10" i="14"/>
  <c r="P7" i="14" s="1"/>
  <c r="P61" i="14" s="1"/>
  <c r="C35" i="17"/>
  <c r="K35" i="17"/>
  <c r="O35" i="17"/>
  <c r="F34" i="14"/>
  <c r="L10" i="14"/>
  <c r="L7" i="14" s="1"/>
  <c r="S30" i="15"/>
  <c r="B34" i="14"/>
  <c r="M30" i="15"/>
  <c r="C26" i="17"/>
  <c r="R10" i="14"/>
  <c r="R7" i="14" s="1"/>
  <c r="R61" i="14" s="1"/>
  <c r="S26" i="15"/>
  <c r="H10" i="14"/>
  <c r="H7" i="14" s="1"/>
  <c r="H34" i="14"/>
  <c r="J34" i="14"/>
  <c r="P34" i="14"/>
  <c r="S11" i="14"/>
  <c r="K7" i="17"/>
  <c r="M7" i="17"/>
  <c r="O7" i="17"/>
  <c r="E7" i="17"/>
  <c r="G7" i="17"/>
  <c r="R34" i="14"/>
  <c r="B7" i="15"/>
  <c r="H7" i="15"/>
  <c r="L34" i="14"/>
  <c r="J10" i="14"/>
  <c r="J7" i="14" s="1"/>
  <c r="L7" i="15"/>
  <c r="P7" i="15"/>
  <c r="J7" i="15"/>
  <c r="F7" i="15"/>
  <c r="C38" i="15" l="1"/>
  <c r="C20" i="15"/>
  <c r="C35" i="15"/>
  <c r="C31" i="15"/>
  <c r="C27" i="15"/>
  <c r="C37" i="15"/>
  <c r="C23" i="15"/>
  <c r="C22" i="15"/>
  <c r="C21" i="15"/>
  <c r="C32" i="15"/>
  <c r="O13" i="16"/>
  <c r="O12" i="16"/>
  <c r="C11" i="15"/>
  <c r="C15" i="15"/>
  <c r="C12" i="15"/>
  <c r="C16" i="15"/>
  <c r="C13" i="15"/>
  <c r="C14" i="15"/>
  <c r="Q7" i="15"/>
  <c r="M7" i="15"/>
  <c r="O7" i="15"/>
  <c r="O10" i="16"/>
  <c r="O11" i="16"/>
  <c r="C19" i="15"/>
  <c r="C36" i="15"/>
  <c r="C10" i="15"/>
  <c r="O34" i="14"/>
  <c r="S7" i="15"/>
  <c r="C26" i="15"/>
  <c r="S34" i="14"/>
  <c r="C30" i="15"/>
  <c r="C7" i="15" l="1"/>
  <c r="P7" i="17"/>
  <c r="Q7" i="17"/>
  <c r="A34" i="16" l="1"/>
  <c r="A40" i="15"/>
  <c r="A77" i="4"/>
  <c r="A37" i="4"/>
  <c r="A46" i="14" s="1"/>
  <c r="A103" i="14" s="1"/>
  <c r="A79" i="2"/>
  <c r="A40" i="17"/>
  <c r="A61" i="14"/>
  <c r="A81" i="1"/>
  <c r="Q17" i="14" l="1"/>
  <c r="Q11" i="14"/>
  <c r="Q34" i="14"/>
  <c r="K63" i="1"/>
  <c r="M73" i="1"/>
  <c r="I17" i="14"/>
  <c r="D77" i="1"/>
  <c r="K78" i="1"/>
  <c r="M34" i="14"/>
  <c r="K53" i="1"/>
  <c r="K68" i="1"/>
  <c r="K34" i="14"/>
  <c r="M17" i="14"/>
  <c r="K73" i="1"/>
  <c r="K17" i="14"/>
  <c r="D30" i="15"/>
  <c r="K30" i="15" s="1"/>
  <c r="I34" i="14"/>
  <c r="D10" i="16"/>
  <c r="L10" i="16"/>
  <c r="M68" i="1"/>
  <c r="D57" i="1"/>
  <c r="K58" i="1"/>
  <c r="D79" i="1"/>
  <c r="E79" i="1" s="1"/>
  <c r="M54" i="1"/>
  <c r="M57" i="1"/>
  <c r="M59" i="1"/>
  <c r="M64" i="1"/>
  <c r="M67" i="1"/>
  <c r="M69" i="1"/>
  <c r="M74" i="1"/>
  <c r="M77" i="1"/>
  <c r="M79" i="1"/>
  <c r="K11" i="14"/>
  <c r="J61" i="14"/>
  <c r="J10" i="16"/>
  <c r="I11" i="14"/>
  <c r="H61" i="14"/>
  <c r="D67" i="1"/>
  <c r="D54" i="1"/>
  <c r="E54" i="1" s="1"/>
  <c r="D59" i="1"/>
  <c r="E59" i="1" s="1"/>
  <c r="G34" i="14"/>
  <c r="D17" i="14"/>
  <c r="E17" i="14" s="1"/>
  <c r="G17" i="14"/>
  <c r="F10" i="14"/>
  <c r="F7" i="14" s="1"/>
  <c r="F61" i="14" s="1"/>
  <c r="D11" i="14"/>
  <c r="G11" i="14"/>
  <c r="F10" i="16"/>
  <c r="M53" i="1"/>
  <c r="M78" i="1"/>
  <c r="D53" i="1"/>
  <c r="K54" i="1"/>
  <c r="K57" i="1"/>
  <c r="D58" i="1"/>
  <c r="E58" i="1" s="1"/>
  <c r="K59" i="1"/>
  <c r="D63" i="1"/>
  <c r="K64" i="1"/>
  <c r="K67" i="1"/>
  <c r="D68" i="1"/>
  <c r="E68" i="1" s="1"/>
  <c r="K69" i="1"/>
  <c r="D73" i="1"/>
  <c r="K74" i="1"/>
  <c r="K77" i="1"/>
  <c r="D78" i="1"/>
  <c r="E78" i="1" s="1"/>
  <c r="K79" i="1"/>
  <c r="B10" i="16"/>
  <c r="D64" i="1"/>
  <c r="G64" i="1" s="1"/>
  <c r="D69" i="1"/>
  <c r="G69" i="1" s="1"/>
  <c r="D74" i="1"/>
  <c r="G74" i="1" s="1"/>
  <c r="M58" i="1"/>
  <c r="M63" i="1"/>
  <c r="M11" i="14"/>
  <c r="B10" i="14"/>
  <c r="O10" i="14" s="1"/>
  <c r="L61" i="14"/>
  <c r="D26" i="15"/>
  <c r="H10" i="16"/>
  <c r="M13" i="16" l="1"/>
  <c r="M12" i="16"/>
  <c r="M11" i="16"/>
  <c r="M10" i="16"/>
  <c r="E73" i="1"/>
  <c r="I77" i="1"/>
  <c r="E63" i="1"/>
  <c r="G53" i="1"/>
  <c r="D51" i="1"/>
  <c r="C12" i="16"/>
  <c r="C13" i="16"/>
  <c r="G10" i="16"/>
  <c r="G12" i="16"/>
  <c r="G13" i="16"/>
  <c r="E10" i="16"/>
  <c r="E13" i="16"/>
  <c r="E12" i="16"/>
  <c r="K10" i="16"/>
  <c r="K12" i="16"/>
  <c r="K13" i="16"/>
  <c r="I10" i="16"/>
  <c r="I12" i="16"/>
  <c r="I13" i="16"/>
  <c r="C35" i="14"/>
  <c r="C37" i="14"/>
  <c r="C10" i="16"/>
  <c r="C7" i="16" s="1"/>
  <c r="C11" i="16"/>
  <c r="E67" i="1"/>
  <c r="I67" i="1"/>
  <c r="G67" i="1"/>
  <c r="E57" i="1"/>
  <c r="I57" i="1"/>
  <c r="G57" i="1"/>
  <c r="E11" i="16"/>
  <c r="I11" i="16"/>
  <c r="K11" i="16"/>
  <c r="G11" i="16"/>
  <c r="S35" i="14"/>
  <c r="O35" i="14"/>
  <c r="B7" i="14"/>
  <c r="S10" i="14"/>
  <c r="E26" i="15"/>
  <c r="I26" i="15"/>
  <c r="K26" i="15"/>
  <c r="E30" i="15"/>
  <c r="I30" i="15"/>
  <c r="D34" i="14"/>
  <c r="E34" i="14" s="1"/>
  <c r="D7" i="15"/>
  <c r="Q10" i="14"/>
  <c r="Q35" i="14"/>
  <c r="G26" i="15"/>
  <c r="G30" i="15"/>
  <c r="G77" i="1"/>
  <c r="G58" i="1"/>
  <c r="G54" i="1"/>
  <c r="E77" i="1"/>
  <c r="I54" i="1"/>
  <c r="G63" i="1"/>
  <c r="M35" i="14"/>
  <c r="G78" i="1"/>
  <c r="G73" i="1"/>
  <c r="K35" i="14"/>
  <c r="I79" i="1"/>
  <c r="G35" i="14"/>
  <c r="G10" i="14"/>
  <c r="G79" i="1"/>
  <c r="I58" i="1"/>
  <c r="G68" i="1"/>
  <c r="I74" i="1"/>
  <c r="E74" i="1"/>
  <c r="E11" i="14"/>
  <c r="D10" i="14"/>
  <c r="G59" i="1"/>
  <c r="I10" i="14"/>
  <c r="I73" i="1"/>
  <c r="I59" i="1"/>
  <c r="I78" i="1"/>
  <c r="I63" i="1"/>
  <c r="I69" i="1"/>
  <c r="E69" i="1"/>
  <c r="E35" i="14"/>
  <c r="I64" i="1"/>
  <c r="E64" i="1"/>
  <c r="M10" i="14"/>
  <c r="I35" i="14"/>
  <c r="I53" i="1"/>
  <c r="E53" i="1"/>
  <c r="K10" i="14"/>
  <c r="I68" i="1"/>
  <c r="C19" i="14" l="1"/>
  <c r="C23" i="14"/>
  <c r="C22" i="14"/>
  <c r="C21" i="14"/>
  <c r="C18" i="14"/>
  <c r="C32" i="14"/>
  <c r="C20" i="14"/>
  <c r="C27" i="14"/>
  <c r="C28" i="14"/>
  <c r="E7" i="15"/>
  <c r="K7" i="15"/>
  <c r="I7" i="15"/>
  <c r="C26" i="14"/>
  <c r="C31" i="14"/>
  <c r="C12" i="14"/>
  <c r="C14" i="14"/>
  <c r="C13" i="14"/>
  <c r="C10" i="14"/>
  <c r="Q7" i="14"/>
  <c r="Q61" i="14" s="1"/>
  <c r="O7" i="14"/>
  <c r="O61" i="14" s="1"/>
  <c r="B61" i="14"/>
  <c r="S7" i="14"/>
  <c r="S61" i="14" s="1"/>
  <c r="M7" i="14"/>
  <c r="M61" i="14" s="1"/>
  <c r="I7" i="14"/>
  <c r="I61" i="14" s="1"/>
  <c r="C11" i="14"/>
  <c r="C17" i="14"/>
  <c r="K7" i="14"/>
  <c r="K61" i="14" s="1"/>
  <c r="G7" i="14"/>
  <c r="G61" i="14" s="1"/>
  <c r="G7" i="15"/>
  <c r="E10" i="14"/>
  <c r="D7" i="14"/>
  <c r="C93" i="14" l="1"/>
  <c r="C86" i="14"/>
  <c r="C75" i="14"/>
  <c r="C99" i="14"/>
  <c r="C96" i="14"/>
  <c r="C66" i="14"/>
  <c r="C89" i="14"/>
  <c r="C71" i="14"/>
  <c r="C68" i="14"/>
  <c r="C101" i="14"/>
  <c r="C79" i="14"/>
  <c r="C82" i="14"/>
  <c r="C97" i="14"/>
  <c r="C67" i="14"/>
  <c r="C100" i="14"/>
  <c r="C90" i="14"/>
  <c r="C95" i="14"/>
  <c r="C83" i="14"/>
  <c r="C76" i="14"/>
  <c r="C78" i="14"/>
  <c r="C73" i="14"/>
  <c r="C77" i="14"/>
  <c r="C69" i="14"/>
  <c r="C70" i="14"/>
  <c r="C85" i="14"/>
  <c r="C84" i="14"/>
  <c r="C72" i="14"/>
  <c r="C65" i="14"/>
  <c r="C81" i="14"/>
  <c r="C74" i="14"/>
  <c r="C92" i="14"/>
  <c r="C80" i="14"/>
  <c r="C94" i="14"/>
  <c r="C87" i="14"/>
  <c r="C98" i="14"/>
  <c r="C91" i="14"/>
  <c r="C64" i="14"/>
  <c r="C7" i="14"/>
  <c r="C61" i="14" s="1"/>
  <c r="E7" i="14"/>
  <c r="E61" i="14" s="1"/>
  <c r="D61" i="14"/>
</calcChain>
</file>

<file path=xl/sharedStrings.xml><?xml version="1.0" encoding="utf-8"?>
<sst xmlns="http://schemas.openxmlformats.org/spreadsheetml/2006/main" count="530" uniqueCount="143">
  <si>
    <t>Total</t>
  </si>
  <si>
    <t>Distrito Central</t>
  </si>
  <si>
    <t>San Pedro Sula</t>
  </si>
  <si>
    <t>No.</t>
  </si>
  <si>
    <t>Estudia y Trabaja</t>
  </si>
  <si>
    <t>Solo Trabaja</t>
  </si>
  <si>
    <t>Solo Estudia</t>
  </si>
  <si>
    <t>Sexo</t>
  </si>
  <si>
    <t>Rango de Edad</t>
  </si>
  <si>
    <t>Trabajan</t>
  </si>
  <si>
    <t>Ni Trabaja Ni Estudia</t>
  </si>
  <si>
    <t>Categorías</t>
  </si>
  <si>
    <t xml:space="preserve">Total </t>
  </si>
  <si>
    <t>Años de Estudio Promedio</t>
  </si>
  <si>
    <t>Ingreso Promedio de los que Trabajan</t>
  </si>
  <si>
    <t>Rango de Edad del Jefe del Hogar</t>
  </si>
  <si>
    <t>Conformación del Hogar</t>
  </si>
  <si>
    <t>Urbano</t>
  </si>
  <si>
    <t>Rural</t>
  </si>
  <si>
    <t>Dominio</t>
  </si>
  <si>
    <t>Niños</t>
  </si>
  <si>
    <t>Niñas</t>
  </si>
  <si>
    <t>Sin Nivel</t>
  </si>
  <si>
    <t>Superior</t>
  </si>
  <si>
    <t xml:space="preserve"> Resto urbano</t>
  </si>
  <si>
    <t>Resto urbano</t>
  </si>
  <si>
    <t>1/ Porcentaje por columna</t>
  </si>
  <si>
    <t>2/ Porcentaje por filas</t>
  </si>
  <si>
    <t>Total Nacional 2/</t>
  </si>
  <si>
    <t>Urbano 2/</t>
  </si>
  <si>
    <t>Rural 2/</t>
  </si>
  <si>
    <t>Distrito Central 2/</t>
  </si>
  <si>
    <t>San Pedro Sula 2/</t>
  </si>
  <si>
    <t>Resto Urbano 2/</t>
  </si>
  <si>
    <t>% 1/</t>
  </si>
  <si>
    <t>% 2/</t>
  </si>
  <si>
    <t>Vive con ambos padres</t>
  </si>
  <si>
    <t>Vive solo con el padre</t>
  </si>
  <si>
    <t>Vive solo con la madre</t>
  </si>
  <si>
    <t>No es hijo del jefe</t>
  </si>
  <si>
    <t xml:space="preserve"> AEP = Años de Estudio Promedio</t>
  </si>
  <si>
    <t>De 5 a 9 años</t>
  </si>
  <si>
    <t>De 10 a 14 años</t>
  </si>
  <si>
    <t>De 15 a 17 años</t>
  </si>
  <si>
    <t>Menos de un salario</t>
  </si>
  <si>
    <t>De 1 a 2 salarios</t>
  </si>
  <si>
    <t>De 2 a 3 salarios</t>
  </si>
  <si>
    <t>De 3 a 4 salarios</t>
  </si>
  <si>
    <t>De 4 salarios y más</t>
  </si>
  <si>
    <t>Rama de actividad (1 Dig.)</t>
  </si>
  <si>
    <t>Industria manufacturera</t>
  </si>
  <si>
    <t>Total ocupados</t>
  </si>
  <si>
    <t>Publico</t>
  </si>
  <si>
    <t>Privado</t>
  </si>
  <si>
    <t>Domestico</t>
  </si>
  <si>
    <t>Cuenta Propia</t>
  </si>
  <si>
    <t>Trabajador no remunerado</t>
  </si>
  <si>
    <t>Realiza quehaceres del hogar</t>
  </si>
  <si>
    <t>Menor de edad</t>
  </si>
  <si>
    <t>Discapacitado</t>
  </si>
  <si>
    <t>Otro</t>
  </si>
  <si>
    <t>Ocupado</t>
  </si>
  <si>
    <t>Desocupado</t>
  </si>
  <si>
    <t>Inactivo</t>
  </si>
  <si>
    <t>Cuadro No. 1. Población de 5 a 17 años por condición de trabajo, según dominio , sexo y rango de edad</t>
  </si>
  <si>
    <t>Cuadro No. 2. años de estudio promedio de la población de 5 a 17 años por condición de trabajo, según dominio, sexo y rango de edad</t>
  </si>
  <si>
    <t>Sexo del jefe del hogar</t>
  </si>
  <si>
    <t>Total  población</t>
  </si>
  <si>
    <t>Condición actual</t>
  </si>
  <si>
    <t>Condición de actividad del jefe del hogar</t>
  </si>
  <si>
    <t>Jefe menor e igual a 25 años</t>
  </si>
  <si>
    <t>Jefe 26 a 30 años</t>
  </si>
  <si>
    <t>Jefe 31 a 40 años</t>
  </si>
  <si>
    <t>Jefe 41 a 50 años</t>
  </si>
  <si>
    <t>Jefe de 51 años y más</t>
  </si>
  <si>
    <t>1/ Porcentaje por columnas</t>
  </si>
  <si>
    <t>2/ Porcentaje por  filas</t>
  </si>
  <si>
    <t>....Continuación</t>
  </si>
  <si>
    <t>Cuadro No. 3. Ingreso promedio de la población de 5 a 17 años por condición de trabajo, según dominio,  sexo y rango de edad</t>
  </si>
  <si>
    <t>.....Continuación</t>
  </si>
  <si>
    <t>AEP = Años de Estudio Promedio</t>
  </si>
  <si>
    <t>Hombre</t>
  </si>
  <si>
    <t>Mujere</t>
  </si>
  <si>
    <t>Agricultura, ganaderia, silvicultura y pesca</t>
  </si>
  <si>
    <t>Explotacion de minas y canteras</t>
  </si>
  <si>
    <t>Suministro de electricidad, gas, vapor y aire acondicionado</t>
  </si>
  <si>
    <t>Suministro de agua, evacuacion de aguas residuales, gestion de desechos y descontaminacion</t>
  </si>
  <si>
    <t>Construccion</t>
  </si>
  <si>
    <t>Comercio al por mayor y al por menor, reparacion de vehiculos automotores y motocicletas</t>
  </si>
  <si>
    <t>Transporte y almacenamiento</t>
  </si>
  <si>
    <t>Actividades de alojamiento y de servicios de comida</t>
  </si>
  <si>
    <t>Informacion y comunicaciones</t>
  </si>
  <si>
    <t>Actividades finacieras y de seguros</t>
  </si>
  <si>
    <t>Actividades inmobiliarias</t>
  </si>
  <si>
    <t>Actividades profesionales, cientificas y tecnicas</t>
  </si>
  <si>
    <t>Actividades de servicios administrativos y de apoyo</t>
  </si>
  <si>
    <t>Aministracion publica y defensa, planes de seguridad social de afiliacion obligatoria</t>
  </si>
  <si>
    <t>Enseñanza</t>
  </si>
  <si>
    <t>Actividades de atencion de la salud humana y de asistencia social</t>
  </si>
  <si>
    <t>Actividades artisticas, de entretenimiento y recreativas</t>
  </si>
  <si>
    <t>Otras actividades de servicios</t>
  </si>
  <si>
    <t>Actividades de los hogares como empleadores y actividades no diferenciadas de los hogares como productores de bienes y s</t>
  </si>
  <si>
    <t>Actividades de organizaciones y organos extraterritoriales</t>
  </si>
  <si>
    <t>Ocupaciones NO especificadas</t>
  </si>
  <si>
    <t>Busca trabajo por primera vez</t>
  </si>
  <si>
    <t>NS/NR</t>
  </si>
  <si>
    <t>Directores y gerentes</t>
  </si>
  <si>
    <t>Profesionales cientificos e intelectuales</t>
  </si>
  <si>
    <t>Tecnicos y profesionales de nivel medio</t>
  </si>
  <si>
    <t>Personal de apoyo administrativo</t>
  </si>
  <si>
    <t>Trabajadores de los servicios y vendedores de comercios y mercados</t>
  </si>
  <si>
    <t>Agricultores y trabajadores calificados agropecuarios forestales y pesqueros</t>
  </si>
  <si>
    <t>Oficiales, operarios y artesanos de artes mecanicas y de otros oficios</t>
  </si>
  <si>
    <t>Operadores de instalaciones y maquinas y ensambladores</t>
  </si>
  <si>
    <t>Ocupaciones elementales</t>
  </si>
  <si>
    <t>Ocupaciones militares</t>
  </si>
  <si>
    <t xml:space="preserve">Ocupación </t>
  </si>
  <si>
    <t>Rama de actividad NO especificadas</t>
  </si>
  <si>
    <t>Contratista dependiente</t>
  </si>
  <si>
    <t>Menos de 1 salario y trabaja menos de una jornada laboral</t>
  </si>
  <si>
    <t>Menos de 1 salario y trabaja mas de una jornada laboral</t>
  </si>
  <si>
    <t>Menos de 1 salario y no declaran horas</t>
  </si>
  <si>
    <t>No declara Ingresos</t>
  </si>
  <si>
    <t>Cuadro No. 4. Población de 5 a 17 años por condición de trabajo y años de estudio, según dominio, nivel educativo,  rango de edad, sexo, Número de salarios mínimos, Ramada de Actividad y Ocupación</t>
  </si>
  <si>
    <t>Aprendiz</t>
  </si>
  <si>
    <t>Cuadro No. 5. Población de 5 a 17 años por condición de trabajo y años de estudio, según  nivel educativo del jefe, rango de edad del jefe, sexo del jefe, condición de actividad del jefe de hogar y conformación del hogar</t>
  </si>
  <si>
    <t>Asalariados</t>
  </si>
  <si>
    <t>Cuadro No. 6. Población de 5 a 17 años por condición de trabajo, según dominio, nivel educativo,  rango de edad  y sexo</t>
  </si>
  <si>
    <t>Cuadro No. 7. Población de 5 a 17 años por condición de trabajo, según , nivel educativo del jefe, rango de edad del jefe,Sexo del jefe de hogar Condición de actividad del jefe del hogar  y conformación del hogar</t>
  </si>
  <si>
    <t>Solo trabaja</t>
  </si>
  <si>
    <t>Fuente: Instituto Nacional de Estadística (INE).  LXXXI Encuesta Permanente de Hogares de Propósitos Múltiples, Junio 2024.</t>
  </si>
  <si>
    <t>Básica (1-3)</t>
  </si>
  <si>
    <t>Básica (4-6)</t>
  </si>
  <si>
    <t>Básica (7-9)</t>
  </si>
  <si>
    <t>Media</t>
  </si>
  <si>
    <t>No Sabe/No Responde</t>
  </si>
  <si>
    <t>Nivel Educativo 3/</t>
  </si>
  <si>
    <t>Numero de salarios mínimos /4</t>
  </si>
  <si>
    <t>4/ No. de salarios mínimos (personas que declaran ingresos) y trabajan 40 Hrs.en ele sector Publico y 44 Hrs.en el sector Privado</t>
  </si>
  <si>
    <t>Nivel Educativo /3</t>
  </si>
  <si>
    <t>Nivel Educativo del jefe del Hogar /3</t>
  </si>
  <si>
    <t>/3 Nivel Educativo: La suma de básica (1-3), básica (4-6) y básica (7-9) es equivalente a Nivel Educativo Primaria.</t>
  </si>
  <si>
    <t>/3 Nivel Educativo:  La suma de básica (1-3), básica (4-6) y básica (7-9) es equivalente a Nivel Educativo Primaria.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</si>
</sst>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??_-;_-@_-"/>
    <numFmt numFmtId="167" formatCode="_-* #,##0_-;\-* #,##0_-;_-* &quot;-&quot;??_-;_-@_-"/>
    <numFmt numFmtId="168" formatCode="_-* #,##0.0_-;\-* #,##0.0_-;_-* &quot;-&quot;?_-;_-@_-"/>
    <numFmt numFmtId="169" formatCode="#,##0.0"/>
    <numFmt numFmtId="170" formatCode="_-* #,##0_-;\-* #,##0_-;_-* &quot;-&quot;?_-;_-@_-"/>
    <numFmt numFmtId="171" formatCode="_-* #,##0.0_-;\-* #,##0.0_-;_-* &quot;-&quot;_-;_-@_-"/>
    <numFmt numFmtId="172" formatCode="_(* #,##0.0_);_(* \(#,##0.0\);_(* &quot;-&quot;_);_(@_)"/>
    <numFmt numFmtId="173" formatCode="_(* #,##0.0_);_(* \(#,##0.0\);_(* &quot;-&quot;??_);_(@_)"/>
  </numFmts>
  <fonts count="9" x14ac:knownFonts="1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186">
    <xf numFmtId="0" fontId="0" fillId="0" borderId="0" xfId="0"/>
    <xf numFmtId="166" fontId="0" fillId="0" borderId="0" xfId="1" applyNumberFormat="1" applyFont="1"/>
    <xf numFmtId="167" fontId="0" fillId="0" borderId="0" xfId="1" applyNumberFormat="1" applyFont="1"/>
    <xf numFmtId="167" fontId="0" fillId="0" borderId="0" xfId="0" applyNumberFormat="1"/>
    <xf numFmtId="167" fontId="2" fillId="0" borderId="0" xfId="1" applyNumberFormat="1" applyFont="1" applyFill="1" applyBorder="1"/>
    <xf numFmtId="0" fontId="2" fillId="0" borderId="0" xfId="0" applyFont="1"/>
    <xf numFmtId="166" fontId="2" fillId="0" borderId="0" xfId="1" applyNumberFormat="1" applyFont="1" applyBorder="1"/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Border="1"/>
    <xf numFmtId="167" fontId="0" fillId="0" borderId="0" xfId="1" applyNumberFormat="1" applyFont="1" applyBorder="1"/>
    <xf numFmtId="167" fontId="2" fillId="0" borderId="0" xfId="1" applyNumberFormat="1" applyFont="1" applyBorder="1"/>
    <xf numFmtId="167" fontId="3" fillId="0" borderId="0" xfId="1" applyNumberFormat="1" applyFont="1" applyBorder="1"/>
    <xf numFmtId="166" fontId="3" fillId="0" borderId="0" xfId="1" applyNumberFormat="1" applyFont="1" applyBorder="1"/>
    <xf numFmtId="167" fontId="2" fillId="0" borderId="0" xfId="0" applyNumberFormat="1" applyFont="1"/>
    <xf numFmtId="167" fontId="2" fillId="0" borderId="0" xfId="1" applyNumberFormat="1" applyFont="1" applyBorder="1" applyAlignment="1">
      <alignment horizontal="left" indent="1"/>
    </xf>
    <xf numFmtId="0" fontId="2" fillId="0" borderId="0" xfId="0" applyFont="1" applyAlignment="1">
      <alignment horizontal="center" vertical="center" wrapText="1"/>
    </xf>
    <xf numFmtId="166" fontId="2" fillId="0" borderId="0" xfId="1" applyNumberFormat="1" applyFont="1" applyBorder="1" applyAlignment="1">
      <alignment horizontal="left" indent="1"/>
    </xf>
    <xf numFmtId="167" fontId="2" fillId="0" borderId="0" xfId="1" applyNumberFormat="1" applyFont="1" applyBorder="1" applyAlignment="1">
      <alignment horizontal="left"/>
    </xf>
    <xf numFmtId="167" fontId="0" fillId="0" borderId="0" xfId="1" applyNumberFormat="1" applyFont="1" applyBorder="1" applyAlignment="1">
      <alignment horizontal="left" indent="1"/>
    </xf>
    <xf numFmtId="167" fontId="4" fillId="0" borderId="0" xfId="1" applyNumberFormat="1" applyFont="1" applyBorder="1" applyAlignment="1">
      <alignment horizontal="left"/>
    </xf>
    <xf numFmtId="166" fontId="2" fillId="0" borderId="0" xfId="1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7" fontId="0" fillId="0" borderId="0" xfId="1" applyNumberFormat="1" applyFont="1" applyBorder="1" applyAlignment="1">
      <alignment horizontal="left" indent="2"/>
    </xf>
    <xf numFmtId="3" fontId="3" fillId="0" borderId="0" xfId="0" applyNumberFormat="1" applyFont="1" applyAlignment="1">
      <alignment horizontal="left" indent="2"/>
    </xf>
    <xf numFmtId="167" fontId="3" fillId="0" borderId="0" xfId="1" applyNumberFormat="1" applyFont="1" applyBorder="1" applyAlignment="1">
      <alignment horizontal="left" indent="2"/>
    </xf>
    <xf numFmtId="168" fontId="0" fillId="0" borderId="0" xfId="1" applyNumberFormat="1" applyFont="1"/>
    <xf numFmtId="168" fontId="2" fillId="0" borderId="1" xfId="1" applyNumberFormat="1" applyFont="1" applyBorder="1" applyAlignment="1">
      <alignment horizontal="center"/>
    </xf>
    <xf numFmtId="168" fontId="0" fillId="0" borderId="0" xfId="1" applyNumberFormat="1" applyFont="1" applyBorder="1"/>
    <xf numFmtId="168" fontId="0" fillId="0" borderId="0" xfId="0" applyNumberFormat="1"/>
    <xf numFmtId="168" fontId="3" fillId="0" borderId="0" xfId="1" applyNumberFormat="1" applyFont="1" applyBorder="1"/>
    <xf numFmtId="168" fontId="2" fillId="0" borderId="0" xfId="1" applyNumberFormat="1" applyFont="1" applyFill="1" applyBorder="1"/>
    <xf numFmtId="168" fontId="2" fillId="0" borderId="0" xfId="1" applyNumberFormat="1" applyFont="1" applyAlignment="1">
      <alignment horizontal="center"/>
    </xf>
    <xf numFmtId="168" fontId="2" fillId="0" borderId="0" xfId="1" applyNumberFormat="1" applyFont="1" applyBorder="1" applyAlignment="1">
      <alignment horizontal="center"/>
    </xf>
    <xf numFmtId="164" fontId="3" fillId="0" borderId="0" xfId="0" applyNumberFormat="1" applyFont="1"/>
    <xf numFmtId="164" fontId="0" fillId="0" borderId="0" xfId="0" applyNumberFormat="1"/>
    <xf numFmtId="164" fontId="2" fillId="0" borderId="0" xfId="1" applyNumberFormat="1" applyFont="1" applyBorder="1"/>
    <xf numFmtId="164" fontId="3" fillId="0" borderId="0" xfId="1" applyNumberFormat="1" applyFont="1" applyBorder="1"/>
    <xf numFmtId="164" fontId="2" fillId="0" borderId="0" xfId="1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1" applyNumberFormat="1" applyFont="1" applyFill="1" applyBorder="1"/>
    <xf numFmtId="0" fontId="4" fillId="0" borderId="0" xfId="0" applyFont="1" applyAlignment="1">
      <alignment horizontal="left" indent="1"/>
    </xf>
    <xf numFmtId="17" fontId="0" fillId="0" borderId="0" xfId="0" applyNumberFormat="1"/>
    <xf numFmtId="166" fontId="2" fillId="0" borderId="0" xfId="1" applyNumberFormat="1" applyFont="1" applyFill="1" applyBorder="1"/>
    <xf numFmtId="0" fontId="2" fillId="0" borderId="2" xfId="0" applyFont="1" applyBorder="1" applyAlignment="1">
      <alignment horizontal="center" vertical="center" wrapText="1"/>
    </xf>
    <xf numFmtId="167" fontId="2" fillId="2" borderId="0" xfId="1" applyNumberFormat="1" applyFont="1" applyFill="1" applyBorder="1"/>
    <xf numFmtId="166" fontId="2" fillId="2" borderId="0" xfId="1" applyNumberFormat="1" applyFont="1" applyFill="1" applyBorder="1"/>
    <xf numFmtId="167" fontId="2" fillId="2" borderId="0" xfId="1" applyNumberFormat="1" applyFont="1" applyFill="1"/>
    <xf numFmtId="167" fontId="2" fillId="0" borderId="2" xfId="1" applyNumberFormat="1" applyFont="1" applyBorder="1" applyAlignment="1">
      <alignment horizontal="center"/>
    </xf>
    <xf numFmtId="168" fontId="2" fillId="0" borderId="2" xfId="1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67" fontId="3" fillId="0" borderId="0" xfId="6" applyNumberFormat="1" applyFont="1" applyFill="1" applyBorder="1" applyAlignment="1">
      <alignment horizontal="left" indent="1"/>
    </xf>
    <xf numFmtId="0" fontId="2" fillId="0" borderId="0" xfId="0" applyFont="1" applyAlignment="1">
      <alignment horizontal="left" vertical="center" wrapText="1"/>
    </xf>
    <xf numFmtId="167" fontId="0" fillId="0" borderId="0" xfId="1" applyNumberFormat="1" applyFont="1" applyFill="1" applyBorder="1" applyAlignment="1">
      <alignment horizontal="left" indent="1"/>
    </xf>
    <xf numFmtId="164" fontId="2" fillId="0" borderId="2" xfId="0" applyNumberFormat="1" applyFont="1" applyBorder="1" applyAlignment="1">
      <alignment horizontal="center"/>
    </xf>
    <xf numFmtId="168" fontId="2" fillId="0" borderId="2" xfId="0" applyNumberFormat="1" applyFont="1" applyBorder="1" applyAlignment="1">
      <alignment horizontal="center"/>
    </xf>
    <xf numFmtId="164" fontId="2" fillId="0" borderId="0" xfId="0" applyNumberFormat="1" applyFont="1"/>
    <xf numFmtId="167" fontId="2" fillId="0" borderId="0" xfId="1" applyNumberFormat="1" applyFont="1" applyBorder="1" applyAlignment="1">
      <alignment horizontal="center" vertical="center" wrapText="1"/>
    </xf>
    <xf numFmtId="167" fontId="2" fillId="0" borderId="0" xfId="1" applyNumberFormat="1" applyFont="1" applyBorder="1" applyAlignment="1">
      <alignment horizontal="center"/>
    </xf>
    <xf numFmtId="166" fontId="2" fillId="0" borderId="0" xfId="1" applyNumberFormat="1" applyFont="1" applyBorder="1" applyAlignment="1">
      <alignment horizontal="center" vertical="center"/>
    </xf>
    <xf numFmtId="167" fontId="4" fillId="0" borderId="0" xfId="1" applyNumberFormat="1" applyFont="1" applyFill="1" applyBorder="1" applyAlignment="1"/>
    <xf numFmtId="167" fontId="4" fillId="0" borderId="0" xfId="1" applyNumberFormat="1" applyFont="1" applyFill="1" applyBorder="1"/>
    <xf numFmtId="166" fontId="6" fillId="0" borderId="0" xfId="1" applyNumberFormat="1" applyFont="1" applyBorder="1"/>
    <xf numFmtId="164" fontId="5" fillId="0" borderId="0" xfId="1" applyNumberFormat="1" applyFont="1" applyBorder="1"/>
    <xf numFmtId="168" fontId="5" fillId="0" borderId="0" xfId="1" applyNumberFormat="1" applyFont="1" applyBorder="1"/>
    <xf numFmtId="166" fontId="5" fillId="0" borderId="0" xfId="1" applyNumberFormat="1" applyFont="1" applyBorder="1"/>
    <xf numFmtId="167" fontId="2" fillId="0" borderId="1" xfId="1" applyNumberFormat="1" applyFont="1" applyBorder="1" applyAlignment="1">
      <alignment horizontal="center"/>
    </xf>
    <xf numFmtId="167" fontId="0" fillId="0" borderId="0" xfId="1" applyNumberFormat="1" applyFont="1" applyBorder="1" applyAlignment="1">
      <alignment horizontal="left"/>
    </xf>
    <xf numFmtId="166" fontId="3" fillId="0" borderId="0" xfId="1" applyNumberFormat="1" applyFont="1" applyFill="1" applyBorder="1"/>
    <xf numFmtId="166" fontId="3" fillId="0" borderId="0" xfId="1" applyNumberFormat="1" applyFont="1" applyBorder="1" applyAlignment="1">
      <alignment horizontal="left" indent="2"/>
    </xf>
    <xf numFmtId="168" fontId="2" fillId="0" borderId="0" xfId="0" applyNumberFormat="1" applyFont="1" applyAlignment="1">
      <alignment horizontal="center" wrapText="1"/>
    </xf>
    <xf numFmtId="166" fontId="2" fillId="0" borderId="0" xfId="1" applyNumberFormat="1" applyFont="1"/>
    <xf numFmtId="166" fontId="2" fillId="2" borderId="0" xfId="1" applyNumberFormat="1" applyFont="1" applyFill="1"/>
    <xf numFmtId="166" fontId="2" fillId="0" borderId="0" xfId="1" applyNumberFormat="1" applyFont="1" applyBorder="1" applyAlignment="1">
      <alignment horizontal="left"/>
    </xf>
    <xf numFmtId="168" fontId="2" fillId="0" borderId="0" xfId="1" applyNumberFormat="1" applyFont="1" applyBorder="1" applyAlignment="1">
      <alignment horizontal="center" wrapText="1"/>
    </xf>
    <xf numFmtId="166" fontId="0" fillId="0" borderId="0" xfId="1" applyNumberFormat="1" applyFont="1" applyBorder="1" applyAlignment="1">
      <alignment horizontal="left" indent="2"/>
    </xf>
    <xf numFmtId="168" fontId="0" fillId="0" borderId="0" xfId="1" applyNumberFormat="1" applyFont="1" applyBorder="1" applyAlignment="1">
      <alignment horizontal="center"/>
    </xf>
    <xf numFmtId="170" fontId="2" fillId="0" borderId="0" xfId="1" applyNumberFormat="1" applyFont="1" applyBorder="1" applyAlignment="1">
      <alignment horizontal="center"/>
    </xf>
    <xf numFmtId="167" fontId="2" fillId="0" borderId="0" xfId="1" applyNumberFormat="1" applyFont="1" applyFill="1" applyBorder="1" applyAlignment="1"/>
    <xf numFmtId="168" fontId="2" fillId="0" borderId="0" xfId="0" applyNumberFormat="1" applyFont="1" applyAlignment="1">
      <alignment horizontal="center"/>
    </xf>
    <xf numFmtId="167" fontId="2" fillId="0" borderId="0" xfId="1" applyNumberFormat="1" applyFont="1" applyBorder="1" applyAlignment="1">
      <alignment horizontal="right"/>
    </xf>
    <xf numFmtId="167" fontId="2" fillId="0" borderId="0" xfId="1" applyNumberFormat="1" applyFont="1" applyFill="1" applyBorder="1" applyAlignment="1">
      <alignment horizontal="right"/>
    </xf>
    <xf numFmtId="167" fontId="3" fillId="0" borderId="0" xfId="1" applyNumberFormat="1" applyFont="1" applyBorder="1" applyAlignment="1">
      <alignment horizontal="right"/>
    </xf>
    <xf numFmtId="167" fontId="5" fillId="0" borderId="0" xfId="1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167" fontId="3" fillId="0" borderId="0" xfId="1" applyNumberFormat="1" applyFont="1" applyFill="1" applyAlignment="1">
      <alignment horizontal="right"/>
    </xf>
    <xf numFmtId="167" fontId="3" fillId="0" borderId="0" xfId="1" applyNumberFormat="1" applyFont="1" applyFill="1"/>
    <xf numFmtId="167" fontId="3" fillId="0" borderId="0" xfId="1" applyNumberFormat="1" applyFont="1" applyFill="1" applyBorder="1"/>
    <xf numFmtId="167" fontId="3" fillId="0" borderId="0" xfId="1" applyNumberFormat="1" applyFont="1" applyBorder="1" applyAlignment="1">
      <alignment horizontal="left" indent="1"/>
    </xf>
    <xf numFmtId="167" fontId="7" fillId="0" borderId="0" xfId="1" applyNumberFormat="1" applyFont="1" applyFill="1" applyBorder="1" applyAlignment="1"/>
    <xf numFmtId="168" fontId="5" fillId="0" borderId="0" xfId="1" applyNumberFormat="1" applyFont="1"/>
    <xf numFmtId="164" fontId="2" fillId="0" borderId="1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168" fontId="5" fillId="0" borderId="0" xfId="1" applyNumberFormat="1" applyFont="1" applyBorder="1" applyAlignment="1">
      <alignment horizontal="left" indent="1"/>
    </xf>
    <xf numFmtId="167" fontId="0" fillId="0" borderId="1" xfId="1" applyNumberFormat="1" applyFont="1" applyBorder="1" applyAlignment="1">
      <alignment horizontal="left" indent="2"/>
    </xf>
    <xf numFmtId="167" fontId="0" fillId="0" borderId="1" xfId="1" applyNumberFormat="1" applyFont="1" applyBorder="1"/>
    <xf numFmtId="168" fontId="0" fillId="0" borderId="1" xfId="1" applyNumberFormat="1" applyFont="1" applyBorder="1"/>
    <xf numFmtId="166" fontId="3" fillId="0" borderId="1" xfId="1" applyNumberFormat="1" applyFont="1" applyBorder="1" applyAlignment="1">
      <alignment horizontal="left" indent="2"/>
    </xf>
    <xf numFmtId="168" fontId="0" fillId="0" borderId="1" xfId="0" applyNumberFormat="1" applyBorder="1"/>
    <xf numFmtId="166" fontId="0" fillId="0" borderId="1" xfId="1" applyNumberFormat="1" applyFont="1" applyBorder="1" applyAlignment="1">
      <alignment horizontal="left" indent="2"/>
    </xf>
    <xf numFmtId="167" fontId="3" fillId="0" borderId="1" xfId="1" applyNumberFormat="1" applyFont="1" applyBorder="1"/>
    <xf numFmtId="0" fontId="0" fillId="0" borderId="1" xfId="0" applyBorder="1"/>
    <xf numFmtId="166" fontId="0" fillId="0" borderId="1" xfId="1" applyNumberFormat="1" applyFont="1" applyBorder="1"/>
    <xf numFmtId="3" fontId="3" fillId="0" borderId="1" xfId="0" applyNumberFormat="1" applyFont="1" applyBorder="1" applyAlignment="1">
      <alignment horizontal="left" indent="2"/>
    </xf>
    <xf numFmtId="164" fontId="3" fillId="0" borderId="1" xfId="1" applyNumberFormat="1" applyFont="1" applyBorder="1"/>
    <xf numFmtId="166" fontId="3" fillId="0" borderId="1" xfId="1" applyNumberFormat="1" applyFont="1" applyBorder="1"/>
    <xf numFmtId="164" fontId="3" fillId="0" borderId="1" xfId="0" applyNumberFormat="1" applyFont="1" applyBorder="1"/>
    <xf numFmtId="168" fontId="3" fillId="0" borderId="1" xfId="0" applyNumberFormat="1" applyFont="1" applyBorder="1"/>
    <xf numFmtId="169" fontId="3" fillId="0" borderId="1" xfId="1" applyNumberFormat="1" applyFont="1" applyBorder="1"/>
    <xf numFmtId="167" fontId="3" fillId="0" borderId="1" xfId="1" applyNumberFormat="1" applyFont="1" applyBorder="1" applyAlignment="1">
      <alignment horizontal="left" indent="2"/>
    </xf>
    <xf numFmtId="168" fontId="3" fillId="0" borderId="1" xfId="1" applyNumberFormat="1" applyFont="1" applyBorder="1"/>
    <xf numFmtId="166" fontId="2" fillId="0" borderId="0" xfId="2" applyNumberFormat="1" applyFont="1" applyBorder="1"/>
    <xf numFmtId="166" fontId="8" fillId="0" borderId="0" xfId="2" applyNumberFormat="1" applyBorder="1"/>
    <xf numFmtId="166" fontId="2" fillId="0" borderId="0" xfId="2" applyNumberFormat="1" applyFont="1" applyBorder="1" applyAlignment="1">
      <alignment horizontal="left" indent="1"/>
    </xf>
    <xf numFmtId="167" fontId="0" fillId="0" borderId="0" xfId="2" applyNumberFormat="1" applyFont="1" applyBorder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166" fontId="2" fillId="0" borderId="0" xfId="3" applyNumberFormat="1" applyFont="1" applyBorder="1"/>
    <xf numFmtId="167" fontId="2" fillId="0" borderId="0" xfId="3" applyNumberFormat="1" applyFont="1" applyBorder="1"/>
    <xf numFmtId="166" fontId="2" fillId="0" borderId="0" xfId="3" applyNumberFormat="1" applyFont="1" applyBorder="1" applyAlignment="1">
      <alignment horizontal="left" indent="1"/>
    </xf>
    <xf numFmtId="1" fontId="8" fillId="0" borderId="0" xfId="3" applyNumberFormat="1" applyBorder="1" applyAlignment="1">
      <alignment horizontal="left" indent="1"/>
    </xf>
    <xf numFmtId="167" fontId="3" fillId="0" borderId="0" xfId="3" applyNumberFormat="1" applyFont="1" applyBorder="1" applyAlignment="1">
      <alignment horizontal="left" indent="2"/>
    </xf>
    <xf numFmtId="166" fontId="2" fillId="0" borderId="0" xfId="4" applyNumberFormat="1" applyFont="1" applyBorder="1"/>
    <xf numFmtId="167" fontId="2" fillId="0" borderId="0" xfId="4" applyNumberFormat="1" applyFont="1" applyBorder="1"/>
    <xf numFmtId="166" fontId="2" fillId="0" borderId="0" xfId="4" applyNumberFormat="1" applyFont="1" applyBorder="1" applyAlignment="1">
      <alignment horizontal="left" indent="1"/>
    </xf>
    <xf numFmtId="167" fontId="0" fillId="0" borderId="0" xfId="4" applyNumberFormat="1" applyFont="1" applyBorder="1" applyAlignment="1">
      <alignment horizontal="left" indent="2"/>
    </xf>
    <xf numFmtId="167" fontId="3" fillId="0" borderId="0" xfId="4" applyNumberFormat="1" applyFont="1" applyBorder="1" applyAlignment="1">
      <alignment horizontal="left" indent="2"/>
    </xf>
    <xf numFmtId="167" fontId="3" fillId="0" borderId="0" xfId="4" applyNumberFormat="1" applyFont="1" applyBorder="1" applyAlignment="1">
      <alignment horizontal="left" indent="3"/>
    </xf>
    <xf numFmtId="166" fontId="2" fillId="0" borderId="0" xfId="5" applyNumberFormat="1" applyFont="1" applyBorder="1"/>
    <xf numFmtId="167" fontId="2" fillId="0" borderId="0" xfId="5" applyNumberFormat="1" applyFont="1" applyBorder="1"/>
    <xf numFmtId="166" fontId="2" fillId="0" borderId="0" xfId="5" applyNumberFormat="1" applyFont="1" applyBorder="1" applyAlignment="1">
      <alignment horizontal="left" indent="1"/>
    </xf>
    <xf numFmtId="167" fontId="3" fillId="0" borderId="0" xfId="5" applyNumberFormat="1" applyFont="1" applyBorder="1" applyAlignment="1">
      <alignment horizontal="left" indent="2"/>
    </xf>
    <xf numFmtId="171" fontId="2" fillId="0" borderId="0" xfId="1" applyNumberFormat="1" applyFont="1" applyFill="1" applyBorder="1"/>
    <xf numFmtId="166" fontId="0" fillId="0" borderId="0" xfId="1" applyNumberFormat="1" applyFont="1" applyFill="1" applyBorder="1"/>
    <xf numFmtId="167" fontId="0" fillId="0" borderId="0" xfId="1" applyNumberFormat="1" applyFont="1" applyFill="1" applyBorder="1"/>
    <xf numFmtId="166" fontId="2" fillId="0" borderId="0" xfId="1" applyNumberFormat="1" applyFont="1" applyFill="1"/>
    <xf numFmtId="166" fontId="0" fillId="0" borderId="0" xfId="1" applyNumberFormat="1" applyFont="1" applyFill="1"/>
    <xf numFmtId="168" fontId="0" fillId="0" borderId="0" xfId="1" applyNumberFormat="1" applyFont="1" applyFill="1"/>
    <xf numFmtId="168" fontId="0" fillId="0" borderId="1" xfId="1" applyNumberFormat="1" applyFont="1" applyFill="1" applyBorder="1" applyAlignment="1">
      <alignment horizontal="center"/>
    </xf>
    <xf numFmtId="164" fontId="3" fillId="0" borderId="0" xfId="1" applyNumberFormat="1" applyFont="1" applyFill="1" applyBorder="1"/>
    <xf numFmtId="168" fontId="3" fillId="0" borderId="0" xfId="1" applyNumberFormat="1" applyFont="1" applyFill="1" applyBorder="1"/>
    <xf numFmtId="164" fontId="5" fillId="0" borderId="0" xfId="1" applyNumberFormat="1" applyFont="1" applyFill="1" applyBorder="1"/>
    <xf numFmtId="3" fontId="1" fillId="0" borderId="0" xfId="0" applyNumberFormat="1" applyFont="1" applyAlignment="1">
      <alignment horizontal="left" indent="2"/>
    </xf>
    <xf numFmtId="166" fontId="1" fillId="0" borderId="0" xfId="1" applyNumberFormat="1" applyFont="1" applyFill="1" applyBorder="1"/>
    <xf numFmtId="168" fontId="2" fillId="0" borderId="0" xfId="1" applyNumberFormat="1" applyFont="1" applyBorder="1"/>
    <xf numFmtId="166" fontId="1" fillId="0" borderId="0" xfId="1" applyNumberFormat="1" applyFont="1" applyFill="1"/>
    <xf numFmtId="167" fontId="1" fillId="0" borderId="0" xfId="1" applyNumberFormat="1" applyFont="1" applyFill="1" applyBorder="1"/>
    <xf numFmtId="166" fontId="2" fillId="0" borderId="0" xfId="0" applyNumberFormat="1" applyFont="1"/>
    <xf numFmtId="166" fontId="0" fillId="0" borderId="0" xfId="0" applyNumberFormat="1"/>
    <xf numFmtId="167" fontId="1" fillId="0" borderId="0" xfId="6" applyNumberFormat="1" applyFont="1" applyFill="1" applyBorder="1" applyAlignment="1">
      <alignment horizontal="left" indent="1"/>
    </xf>
    <xf numFmtId="167" fontId="1" fillId="0" borderId="0" xfId="7" applyNumberFormat="1" applyFont="1" applyFill="1" applyBorder="1" applyAlignment="1">
      <alignment horizontal="left" indent="2"/>
    </xf>
    <xf numFmtId="167" fontId="1" fillId="0" borderId="0" xfId="7" applyNumberFormat="1" applyFont="1" applyFill="1" applyBorder="1" applyAlignment="1">
      <alignment horizontal="left" indent="3"/>
    </xf>
    <xf numFmtId="0" fontId="4" fillId="0" borderId="0" xfId="8" applyFont="1" applyAlignment="1">
      <alignment horizontal="left" indent="1"/>
    </xf>
    <xf numFmtId="164" fontId="3" fillId="0" borderId="0" xfId="1" applyNumberFormat="1" applyFont="1" applyBorder="1" applyAlignment="1">
      <alignment horizontal="left"/>
    </xf>
    <xf numFmtId="172" fontId="3" fillId="0" borderId="0" xfId="1" applyNumberFormat="1" applyFont="1" applyBorder="1"/>
    <xf numFmtId="167" fontId="1" fillId="0" borderId="0" xfId="0" applyNumberFormat="1" applyFont="1"/>
    <xf numFmtId="173" fontId="0" fillId="0" borderId="0" xfId="1" applyNumberFormat="1" applyFont="1"/>
    <xf numFmtId="168" fontId="5" fillId="0" borderId="0" xfId="1" applyNumberFormat="1" applyFont="1" applyFill="1" applyBorder="1"/>
    <xf numFmtId="167" fontId="2" fillId="0" borderId="0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 vertical="center" wrapText="1"/>
    </xf>
    <xf numFmtId="167" fontId="2" fillId="0" borderId="0" xfId="1" applyNumberFormat="1" applyFont="1" applyBorder="1" applyAlignment="1">
      <alignment horizontal="center" vertical="center" wrapText="1"/>
    </xf>
    <xf numFmtId="167" fontId="2" fillId="0" borderId="3" xfId="1" applyNumberFormat="1" applyFont="1" applyFill="1" applyBorder="1" applyAlignment="1">
      <alignment horizontal="center" vertical="center" wrapText="1"/>
    </xf>
    <xf numFmtId="167" fontId="2" fillId="0" borderId="0" xfId="1" applyNumberFormat="1" applyFont="1" applyFill="1" applyBorder="1" applyAlignment="1">
      <alignment horizontal="center" vertical="center" wrapText="1"/>
    </xf>
    <xf numFmtId="167" fontId="2" fillId="0" borderId="0" xfId="1" applyNumberFormat="1" applyFont="1" applyAlignment="1">
      <alignment horizontal="center"/>
    </xf>
    <xf numFmtId="167" fontId="2" fillId="0" borderId="0" xfId="1" applyNumberFormat="1" applyFont="1" applyFill="1" applyAlignment="1">
      <alignment horizontal="center"/>
    </xf>
    <xf numFmtId="167" fontId="2" fillId="0" borderId="1" xfId="1" applyNumberFormat="1" applyFont="1" applyBorder="1" applyAlignment="1">
      <alignment horizontal="center" vertical="center" wrapText="1"/>
    </xf>
    <xf numFmtId="166" fontId="2" fillId="0" borderId="0" xfId="1" applyNumberFormat="1" applyFont="1" applyAlignment="1">
      <alignment horizontal="center" vertical="center" wrapText="1"/>
    </xf>
    <xf numFmtId="168" fontId="2" fillId="0" borderId="3" xfId="1" applyNumberFormat="1" applyFont="1" applyBorder="1" applyAlignment="1">
      <alignment horizontal="center"/>
    </xf>
    <xf numFmtId="168" fontId="2" fillId="0" borderId="3" xfId="1" applyNumberFormat="1" applyFont="1" applyBorder="1" applyAlignment="1">
      <alignment horizontal="center" wrapText="1"/>
    </xf>
    <xf numFmtId="168" fontId="2" fillId="0" borderId="1" xfId="0" applyNumberFormat="1" applyFont="1" applyBorder="1" applyAlignment="1">
      <alignment horizontal="center" wrapText="1"/>
    </xf>
    <xf numFmtId="166" fontId="2" fillId="0" borderId="3" xfId="1" applyNumberFormat="1" applyFont="1" applyBorder="1" applyAlignment="1">
      <alignment horizontal="center" vertical="center"/>
    </xf>
    <xf numFmtId="166" fontId="2" fillId="0" borderId="0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8" fontId="0" fillId="0" borderId="1" xfId="0" applyNumberFormat="1" applyBorder="1"/>
    <xf numFmtId="168" fontId="2" fillId="0" borderId="2" xfId="1" applyNumberFormat="1" applyFont="1" applyBorder="1" applyAlignment="1">
      <alignment horizontal="center"/>
    </xf>
    <xf numFmtId="166" fontId="2" fillId="0" borderId="2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167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7" fontId="2" fillId="0" borderId="2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/>
    </xf>
    <xf numFmtId="167" fontId="2" fillId="0" borderId="2" xfId="1" applyNumberFormat="1" applyFont="1" applyBorder="1" applyAlignment="1">
      <alignment horizontal="center" vertical="center" wrapText="1"/>
    </xf>
  </cellXfs>
  <cellStyles count="9">
    <cellStyle name="Millares" xfId="1" builtinId="3"/>
    <cellStyle name="Millares 2" xfId="2" xr:uid="{00000000-0005-0000-0000-000001000000}"/>
    <cellStyle name="Millares 3" xfId="3" xr:uid="{00000000-0005-0000-0000-000002000000}"/>
    <cellStyle name="Millares 4" xfId="4" xr:uid="{00000000-0005-0000-0000-000003000000}"/>
    <cellStyle name="Millares 5" xfId="5" xr:uid="{00000000-0005-0000-0000-000004000000}"/>
    <cellStyle name="Millares_05. Mercado Laboral" xfId="6" xr:uid="{00000000-0005-0000-0000-000005000000}"/>
    <cellStyle name="Millares_05. Mercado Laboral 12" xfId="7" xr:uid="{00000000-0005-0000-0000-000006000000}"/>
    <cellStyle name="Normal" xfId="0" builtinId="0"/>
    <cellStyle name="Normal_Mercado Laboral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746125</xdr:colOff>
      <xdr:row>16</xdr:row>
      <xdr:rowOff>19050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286500" cy="23050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4800" b="0" i="0" strike="noStrike">
              <a:solidFill>
                <a:srgbClr val="000000"/>
              </a:solidFill>
              <a:latin typeface="Times New Roman"/>
              <a:cs typeface="Times New Roman"/>
            </a:rPr>
            <a:t>MERCADO LABORAL</a:t>
          </a:r>
          <a:r>
            <a:rPr lang="en-US" sz="3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en-US" sz="3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4800" b="0" i="0" strike="noStrike">
              <a:solidFill>
                <a:srgbClr val="000000"/>
              </a:solidFill>
              <a:latin typeface="Times New Roman"/>
              <a:cs typeface="Times New Roman"/>
            </a:rPr>
            <a:t>TRABAJO INFANTIL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E26"/>
  <sheetViews>
    <sheetView workbookViewId="0">
      <selection activeCell="D23" sqref="D23"/>
    </sheetView>
  </sheetViews>
  <sheetFormatPr baseColWidth="10" defaultRowHeight="10.199999999999999" x14ac:dyDescent="0.2"/>
  <cols>
    <col min="5" max="5" width="14.140625" bestFit="1" customWidth="1"/>
    <col min="8" max="8" width="11" customWidth="1"/>
    <col min="9" max="9" width="13.7109375" customWidth="1"/>
    <col min="10" max="10" width="15.7109375" customWidth="1"/>
  </cols>
  <sheetData>
    <row r="26" spans="5:5" x14ac:dyDescent="0.2">
      <c r="E26" s="41"/>
    </row>
  </sheetData>
  <phoneticPr fontId="0" type="noConversion"/>
  <printOptions horizontalCentered="1" verticalCentered="1"/>
  <pageMargins left="0.54" right="0" top="0" bottom="0" header="0" footer="0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R990"/>
  <sheetViews>
    <sheetView zoomScale="102" zoomScaleNormal="102" workbookViewId="0"/>
  </sheetViews>
  <sheetFormatPr baseColWidth="10" defaultColWidth="12" defaultRowHeight="10.199999999999999" x14ac:dyDescent="0.2"/>
  <cols>
    <col min="1" max="1" width="22.42578125" style="2" customWidth="1"/>
    <col min="2" max="2" width="11.7109375" style="2" customWidth="1"/>
    <col min="3" max="3" width="8.42578125" style="25" customWidth="1"/>
    <col min="4" max="4" width="11" style="2" customWidth="1"/>
    <col min="5" max="5" width="7.42578125" style="25" customWidth="1"/>
    <col min="6" max="6" width="12.140625" style="2" bestFit="1" customWidth="1"/>
    <col min="7" max="7" width="7.140625" style="28" bestFit="1" customWidth="1"/>
    <col min="8" max="8" width="13.140625" style="3" bestFit="1" customWidth="1"/>
    <col min="9" max="9" width="7.140625" style="28" bestFit="1" customWidth="1"/>
    <col min="10" max="10" width="11.42578125" style="3" customWidth="1"/>
    <col min="11" max="11" width="8.7109375" style="28" bestFit="1" customWidth="1"/>
    <col min="12" max="12" width="12.140625" style="3" customWidth="1"/>
    <col min="13" max="13" width="8.7109375" style="28" bestFit="1" customWidth="1"/>
    <col min="14" max="14" width="10" style="3" hidden="1" customWidth="1"/>
    <col min="15" max="15" width="9.7109375" style="3" hidden="1" customWidth="1"/>
    <col min="16" max="16384" width="12" style="3"/>
  </cols>
  <sheetData>
    <row r="3" spans="1:18" x14ac:dyDescent="0.2">
      <c r="A3" s="162" t="s">
        <v>64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5" spans="1:18" x14ac:dyDescent="0.2">
      <c r="A5" s="158" t="s">
        <v>11</v>
      </c>
      <c r="B5" s="158" t="s">
        <v>0</v>
      </c>
      <c r="C5" s="158"/>
      <c r="D5" s="157" t="s">
        <v>9</v>
      </c>
      <c r="E5" s="157"/>
      <c r="F5" s="157"/>
      <c r="G5" s="157"/>
      <c r="H5" s="157"/>
      <c r="I5" s="157"/>
      <c r="J5" s="160" t="s">
        <v>6</v>
      </c>
      <c r="K5" s="160"/>
      <c r="L5" s="158" t="s">
        <v>10</v>
      </c>
      <c r="M5" s="158"/>
      <c r="N5" s="158"/>
      <c r="O5" s="158"/>
    </row>
    <row r="6" spans="1:18" x14ac:dyDescent="0.2">
      <c r="A6" s="159"/>
      <c r="B6" s="159"/>
      <c r="C6" s="159"/>
      <c r="D6" s="156" t="s">
        <v>0</v>
      </c>
      <c r="E6" s="156"/>
      <c r="F6" s="156" t="s">
        <v>4</v>
      </c>
      <c r="G6" s="156"/>
      <c r="H6" s="156" t="s">
        <v>5</v>
      </c>
      <c r="I6" s="156"/>
      <c r="J6" s="161"/>
      <c r="K6" s="161"/>
      <c r="L6" s="159"/>
      <c r="M6" s="159"/>
      <c r="N6" s="159"/>
      <c r="O6" s="159"/>
    </row>
    <row r="7" spans="1:18" x14ac:dyDescent="0.2">
      <c r="A7" s="164"/>
      <c r="B7" s="47" t="s">
        <v>3</v>
      </c>
      <c r="C7" s="48" t="s">
        <v>34</v>
      </c>
      <c r="D7" s="47" t="s">
        <v>3</v>
      </c>
      <c r="E7" s="48" t="s">
        <v>35</v>
      </c>
      <c r="F7" s="47" t="s">
        <v>3</v>
      </c>
      <c r="G7" s="48" t="s">
        <v>35</v>
      </c>
      <c r="H7" s="47" t="s">
        <v>3</v>
      </c>
      <c r="I7" s="48" t="s">
        <v>35</v>
      </c>
      <c r="J7" s="47" t="s">
        <v>3</v>
      </c>
      <c r="K7" s="48" t="s">
        <v>35</v>
      </c>
      <c r="L7" s="47" t="s">
        <v>3</v>
      </c>
      <c r="M7" s="48" t="s">
        <v>35</v>
      </c>
      <c r="N7" s="65"/>
      <c r="O7" s="26"/>
    </row>
    <row r="8" spans="1:18" x14ac:dyDescent="0.2">
      <c r="A8" s="9"/>
      <c r="B8" s="9"/>
      <c r="C8" s="27"/>
      <c r="D8" s="9"/>
      <c r="E8" s="27"/>
      <c r="F8" s="9"/>
      <c r="G8" s="27"/>
      <c r="H8" s="9"/>
      <c r="I8" s="27"/>
      <c r="J8" s="9"/>
      <c r="K8" s="27"/>
      <c r="L8" s="9"/>
      <c r="M8" s="27"/>
      <c r="N8" s="9"/>
      <c r="O8" s="27"/>
      <c r="R8" s="153"/>
    </row>
    <row r="9" spans="1:18" s="13" customFormat="1" x14ac:dyDescent="0.2">
      <c r="A9" s="10" t="s">
        <v>28</v>
      </c>
      <c r="B9" s="4">
        <f>+B11+B12</f>
        <v>2637408.9707325813</v>
      </c>
      <c r="C9" s="42">
        <v>100</v>
      </c>
      <c r="D9" s="4">
        <f>+D11+D12</f>
        <v>249377.00928658369</v>
      </c>
      <c r="E9" s="42">
        <f>+D9/B9*100</f>
        <v>9.4553788226979201</v>
      </c>
      <c r="F9" s="4">
        <f>+F11+F12</f>
        <v>86558.469848622015</v>
      </c>
      <c r="G9" s="42">
        <f>+F9/$B9*100</f>
        <v>3.2819509908840208</v>
      </c>
      <c r="H9" s="4">
        <f>+H11+H12</f>
        <v>162818.53943796168</v>
      </c>
      <c r="I9" s="42">
        <f>+H9/$B9*100</f>
        <v>6.1734278318138989</v>
      </c>
      <c r="J9" s="4">
        <f>+J11+J12</f>
        <v>2022197.0066523654</v>
      </c>
      <c r="K9" s="42">
        <f>+J9/$B9*100</f>
        <v>76.673622828039029</v>
      </c>
      <c r="L9" s="4">
        <f>+L11+L12</f>
        <v>365834.95479364245</v>
      </c>
      <c r="M9" s="42">
        <f>+L9/$B9*100</f>
        <v>13.870998349263447</v>
      </c>
      <c r="N9" s="10"/>
      <c r="O9" s="6"/>
    </row>
    <row r="10" spans="1:18" x14ac:dyDescent="0.2">
      <c r="A10" s="14" t="s">
        <v>7</v>
      </c>
      <c r="B10" s="4"/>
      <c r="C10" s="42"/>
      <c r="D10" s="4"/>
      <c r="E10" s="42"/>
      <c r="F10" s="4"/>
      <c r="G10" s="42"/>
      <c r="H10" s="4"/>
      <c r="I10" s="42"/>
      <c r="J10" s="4"/>
      <c r="K10" s="42"/>
      <c r="L10" s="4"/>
      <c r="M10" s="42"/>
      <c r="N10" s="4"/>
      <c r="O10" s="42"/>
      <c r="R10" s="153"/>
    </row>
    <row r="11" spans="1:18" x14ac:dyDescent="0.2">
      <c r="A11" s="22" t="s">
        <v>20</v>
      </c>
      <c r="B11" s="11">
        <v>1329922.2275903875</v>
      </c>
      <c r="C11" s="12">
        <v>50.425331920402442</v>
      </c>
      <c r="D11" s="11">
        <f t="shared" ref="D11:D69" si="0">+F11+H11</f>
        <v>178780.08083089723</v>
      </c>
      <c r="E11" s="12">
        <f t="shared" ref="E11:E69" si="1">+D11/B11*100</f>
        <v>13.442897420762639</v>
      </c>
      <c r="F11" s="11">
        <v>53730.060649410836</v>
      </c>
      <c r="G11" s="141">
        <f t="shared" ref="G11:I37" si="2">+F11/$B11*100</f>
        <v>4.0400904304578296</v>
      </c>
      <c r="H11" s="11">
        <v>125050.0201814864</v>
      </c>
      <c r="I11" s="141">
        <f t="shared" si="2"/>
        <v>9.4028069903048106</v>
      </c>
      <c r="J11" s="11">
        <v>992703.41309431009</v>
      </c>
      <c r="K11" s="141">
        <f t="shared" ref="K11" si="3">+J11/$B11*100</f>
        <v>74.643719196492754</v>
      </c>
      <c r="L11" s="11">
        <v>158438.73366518298</v>
      </c>
      <c r="M11" s="141">
        <f t="shared" ref="M11" si="4">+L11/$B11*100</f>
        <v>11.913383382744822</v>
      </c>
      <c r="N11" s="11"/>
      <c r="O11" s="12"/>
      <c r="P11" s="154"/>
      <c r="Q11" s="154"/>
    </row>
    <row r="12" spans="1:18" x14ac:dyDescent="0.2">
      <c r="A12" s="22" t="s">
        <v>21</v>
      </c>
      <c r="B12" s="11">
        <v>1307486.7431421939</v>
      </c>
      <c r="C12" s="12">
        <v>49.57466807959652</v>
      </c>
      <c r="D12" s="11">
        <f t="shared" si="0"/>
        <v>70596.928455686459</v>
      </c>
      <c r="E12" s="12">
        <f t="shared" si="1"/>
        <v>5.3994374188472198</v>
      </c>
      <c r="F12" s="11">
        <v>32828.409199211179</v>
      </c>
      <c r="G12" s="141">
        <f t="shared" si="2"/>
        <v>2.5108024514510103</v>
      </c>
      <c r="H12" s="11">
        <v>37768.519256475287</v>
      </c>
      <c r="I12" s="141">
        <f t="shared" si="2"/>
        <v>2.8886349673962104</v>
      </c>
      <c r="J12" s="11">
        <v>1029493.5935580552</v>
      </c>
      <c r="K12" s="141">
        <f t="shared" ref="K12" si="5">+J12/$B12*100</f>
        <v>78.738358071910028</v>
      </c>
      <c r="L12" s="11">
        <v>207396.22112845947</v>
      </c>
      <c r="M12" s="141">
        <f t="shared" ref="M12" si="6">+L12/$B12*100</f>
        <v>15.862204509243302</v>
      </c>
      <c r="N12" s="11"/>
      <c r="O12" s="12"/>
      <c r="P12" s="154"/>
      <c r="Q12" s="154"/>
    </row>
    <row r="13" spans="1:18" x14ac:dyDescent="0.2">
      <c r="A13" s="18"/>
      <c r="B13" s="86"/>
      <c r="C13" s="67"/>
      <c r="D13" s="86"/>
      <c r="E13" s="67"/>
      <c r="F13" s="86"/>
      <c r="G13" s="141"/>
      <c r="H13" s="86"/>
      <c r="I13" s="141"/>
      <c r="J13" s="86"/>
      <c r="K13" s="141"/>
      <c r="L13" s="86"/>
      <c r="M13" s="141"/>
      <c r="N13" s="86"/>
      <c r="O13" s="67"/>
    </row>
    <row r="14" spans="1:18" x14ac:dyDescent="0.2">
      <c r="A14" s="14" t="s">
        <v>8</v>
      </c>
      <c r="B14" s="4"/>
      <c r="C14" s="42"/>
      <c r="D14" s="4"/>
      <c r="E14" s="42"/>
      <c r="F14" s="4"/>
      <c r="G14" s="141"/>
      <c r="H14" s="4"/>
      <c r="I14" s="141"/>
      <c r="J14" s="4"/>
      <c r="K14" s="141"/>
      <c r="L14" s="4"/>
      <c r="M14" s="141"/>
      <c r="N14" s="4"/>
      <c r="O14" s="42"/>
    </row>
    <row r="15" spans="1:18" x14ac:dyDescent="0.2">
      <c r="A15" s="22" t="s">
        <v>41</v>
      </c>
      <c r="B15" s="11">
        <v>1007908.8706646053</v>
      </c>
      <c r="C15" s="12">
        <v>38.215873300250145</v>
      </c>
      <c r="D15" s="86">
        <f t="shared" si="0"/>
        <v>3225.3673604443957</v>
      </c>
      <c r="E15" s="67">
        <f t="shared" si="1"/>
        <v>0.32000585115573194</v>
      </c>
      <c r="F15" s="11">
        <v>2265.7376291715836</v>
      </c>
      <c r="G15" s="141">
        <f t="shared" si="2"/>
        <v>0.22479588136550266</v>
      </c>
      <c r="H15" s="11">
        <v>959.6297312728118</v>
      </c>
      <c r="I15" s="141">
        <f t="shared" si="2"/>
        <v>9.5209969790229276E-2</v>
      </c>
      <c r="J15" s="11">
        <v>917741.76960388408</v>
      </c>
      <c r="K15" s="141">
        <f t="shared" ref="K15" si="7">+J15/$B15*100</f>
        <v>91.054042316219935</v>
      </c>
      <c r="L15" s="11">
        <v>86941.733700274985</v>
      </c>
      <c r="M15" s="141">
        <f t="shared" ref="M15" si="8">+L15/$B15*100</f>
        <v>8.6259518326241604</v>
      </c>
      <c r="N15" s="86"/>
      <c r="O15" s="67"/>
    </row>
    <row r="16" spans="1:18" x14ac:dyDescent="0.2">
      <c r="A16" s="22" t="s">
        <v>42</v>
      </c>
      <c r="B16" s="11">
        <v>1054906.0439240385</v>
      </c>
      <c r="C16" s="12">
        <v>39.997818147672824</v>
      </c>
      <c r="D16" s="86">
        <f t="shared" ref="D16:D17" si="9">+F16+H16</f>
        <v>90253.229449136663</v>
      </c>
      <c r="E16" s="67">
        <f t="shared" ref="E16:E17" si="10">+D16/B16*100</f>
        <v>8.5555704196567852</v>
      </c>
      <c r="F16" s="11">
        <v>35917.687756377665</v>
      </c>
      <c r="G16" s="141">
        <f t="shared" ref="G16:G17" si="11">+F16/$B16*100</f>
        <v>3.4048233928749791</v>
      </c>
      <c r="H16" s="11">
        <v>54335.541692758998</v>
      </c>
      <c r="I16" s="141">
        <f t="shared" ref="I16:I17" si="12">+H16/$B16*100</f>
        <v>5.150747026781807</v>
      </c>
      <c r="J16" s="11">
        <v>832319.89815244055</v>
      </c>
      <c r="K16" s="141">
        <f t="shared" ref="K16:K17" si="13">+J16/$B16*100</f>
        <v>78.89990800094175</v>
      </c>
      <c r="L16" s="11">
        <v>132332.91632245728</v>
      </c>
      <c r="M16" s="141">
        <f t="shared" ref="M16:M17" si="14">+L16/$B16*100</f>
        <v>12.544521579401083</v>
      </c>
      <c r="N16" s="86"/>
      <c r="O16" s="67"/>
    </row>
    <row r="17" spans="1:16" x14ac:dyDescent="0.2">
      <c r="A17" s="22" t="s">
        <v>43</v>
      </c>
      <c r="B17" s="11">
        <v>574594.05614394706</v>
      </c>
      <c r="C17" s="12">
        <v>21.786308552076346</v>
      </c>
      <c r="D17" s="86">
        <f t="shared" si="9"/>
        <v>155898.4124770026</v>
      </c>
      <c r="E17" s="67">
        <f t="shared" si="10"/>
        <v>27.131922234494365</v>
      </c>
      <c r="F17" s="11">
        <v>48375.044463072765</v>
      </c>
      <c r="G17" s="141">
        <f t="shared" si="11"/>
        <v>8.4189949314327528</v>
      </c>
      <c r="H17" s="11">
        <v>107523.36801392984</v>
      </c>
      <c r="I17" s="141">
        <f t="shared" si="12"/>
        <v>18.712927303061612</v>
      </c>
      <c r="J17" s="11">
        <v>272135.33889603498</v>
      </c>
      <c r="K17" s="141">
        <f t="shared" si="13"/>
        <v>47.361321612394079</v>
      </c>
      <c r="L17" s="11">
        <v>146560.30477091012</v>
      </c>
      <c r="M17" s="141">
        <f t="shared" si="14"/>
        <v>25.506756153111667</v>
      </c>
      <c r="N17" s="86"/>
      <c r="O17" s="67"/>
    </row>
    <row r="18" spans="1:16" x14ac:dyDescent="0.2">
      <c r="A18" s="22"/>
      <c r="B18" s="86"/>
      <c r="C18" s="131"/>
      <c r="D18" s="86"/>
      <c r="E18" s="131"/>
      <c r="F18" s="86"/>
      <c r="G18" s="141"/>
      <c r="H18" s="86"/>
      <c r="I18" s="141"/>
      <c r="J18" s="86"/>
      <c r="K18" s="141"/>
      <c r="L18" s="86"/>
      <c r="M18" s="141"/>
      <c r="N18" s="86"/>
      <c r="O18" s="131"/>
    </row>
    <row r="19" spans="1:16" x14ac:dyDescent="0.2">
      <c r="A19" s="17" t="s">
        <v>29</v>
      </c>
      <c r="B19" s="4">
        <f>+B21+B22</f>
        <v>1382305.1631375481</v>
      </c>
      <c r="C19" s="42">
        <f>SUM(C21:C22)</f>
        <v>100.0000000000004</v>
      </c>
      <c r="D19" s="4">
        <f>+D21+D22</f>
        <v>105518.64942400031</v>
      </c>
      <c r="E19" s="42">
        <f>+D19/B19*100</f>
        <v>7.6335278372609627</v>
      </c>
      <c r="F19" s="4">
        <f>+F21+F22</f>
        <v>43826.523597479063</v>
      </c>
      <c r="G19" s="42">
        <f>+F19/$B19*100</f>
        <v>3.1705389494460023</v>
      </c>
      <c r="H19" s="4">
        <f>+H21+H22</f>
        <v>61692.125826521253</v>
      </c>
      <c r="I19" s="42">
        <f>+H19/$B19*100</f>
        <v>4.4629888878149613</v>
      </c>
      <c r="J19" s="4">
        <f>+J21+J22</f>
        <v>1125871.2311350224</v>
      </c>
      <c r="K19" s="42">
        <f>+J19/$B19*100</f>
        <v>81.448819056678218</v>
      </c>
      <c r="L19" s="4">
        <f>+L21+L22</f>
        <v>150915.28257851902</v>
      </c>
      <c r="M19" s="42">
        <f>+L19/$B19*100</f>
        <v>10.917653106060342</v>
      </c>
      <c r="N19" s="4"/>
      <c r="O19" s="42"/>
      <c r="P19" s="154"/>
    </row>
    <row r="20" spans="1:16" x14ac:dyDescent="0.2">
      <c r="A20" s="14" t="s">
        <v>7</v>
      </c>
      <c r="B20" s="4"/>
      <c r="C20" s="42"/>
      <c r="D20" s="4"/>
      <c r="E20" s="42"/>
      <c r="F20" s="4"/>
      <c r="G20" s="141"/>
      <c r="H20" s="4"/>
      <c r="I20" s="141"/>
      <c r="J20" s="4"/>
      <c r="K20" s="141"/>
      <c r="L20" s="4"/>
      <c r="M20" s="141"/>
      <c r="N20" s="4"/>
      <c r="O20" s="42"/>
    </row>
    <row r="21" spans="1:16" x14ac:dyDescent="0.2">
      <c r="A21" s="22" t="s">
        <v>20</v>
      </c>
      <c r="B21" s="11">
        <v>692989.53999938956</v>
      </c>
      <c r="C21" s="12">
        <v>50.132890947643482</v>
      </c>
      <c r="D21" s="86">
        <f t="shared" si="0"/>
        <v>66695.032732409352</v>
      </c>
      <c r="E21" s="67">
        <f t="shared" si="1"/>
        <v>9.6242481138269564</v>
      </c>
      <c r="F21" s="11">
        <v>23452.102079326833</v>
      </c>
      <c r="G21" s="141">
        <f t="shared" si="2"/>
        <v>3.3841927945041554</v>
      </c>
      <c r="H21" s="11">
        <v>43242.93065308252</v>
      </c>
      <c r="I21" s="141">
        <f t="shared" si="2"/>
        <v>6.240055319322801</v>
      </c>
      <c r="J21" s="11">
        <v>555603.06538514956</v>
      </c>
      <c r="K21" s="141">
        <f t="shared" ref="K21" si="15">+J21/$B21*100</f>
        <v>80.174812650944048</v>
      </c>
      <c r="L21" s="11">
        <v>70691.441881827865</v>
      </c>
      <c r="M21" s="141">
        <f t="shared" ref="M21" si="16">+L21/$B21*100</f>
        <v>10.200939235228592</v>
      </c>
      <c r="N21" s="86"/>
      <c r="O21" s="67"/>
    </row>
    <row r="22" spans="1:16" x14ac:dyDescent="0.2">
      <c r="A22" s="22" t="s">
        <v>21</v>
      </c>
      <c r="B22" s="11">
        <v>689315.62313815847</v>
      </c>
      <c r="C22" s="12">
        <v>49.867109052356909</v>
      </c>
      <c r="D22" s="86">
        <f t="shared" si="0"/>
        <v>38823.616691590956</v>
      </c>
      <c r="E22" s="67">
        <f t="shared" si="1"/>
        <v>5.6321974126806635</v>
      </c>
      <c r="F22" s="11">
        <v>20374.42151815223</v>
      </c>
      <c r="G22" s="141">
        <f t="shared" si="2"/>
        <v>2.9557463713641403</v>
      </c>
      <c r="H22" s="11">
        <v>18449.195173438729</v>
      </c>
      <c r="I22" s="141">
        <f t="shared" si="2"/>
        <v>2.6764510413165241</v>
      </c>
      <c r="J22" s="11">
        <v>570268.1657498728</v>
      </c>
      <c r="K22" s="141">
        <f t="shared" ref="K22" si="17">+J22/$B22*100</f>
        <v>82.729615666287444</v>
      </c>
      <c r="L22" s="11">
        <v>80223.840696691172</v>
      </c>
      <c r="M22" s="141">
        <f t="shared" ref="M22" si="18">+L22/$B22*100</f>
        <v>11.638186921031387</v>
      </c>
      <c r="N22" s="86"/>
      <c r="O22" s="67"/>
    </row>
    <row r="23" spans="1:16" x14ac:dyDescent="0.2">
      <c r="A23" s="66"/>
      <c r="B23" s="86"/>
      <c r="C23" s="67"/>
      <c r="D23" s="86"/>
      <c r="E23" s="67"/>
      <c r="F23" s="86"/>
      <c r="G23" s="141"/>
      <c r="H23" s="86"/>
      <c r="I23" s="141"/>
      <c r="J23" s="86"/>
      <c r="K23" s="141"/>
      <c r="L23" s="86"/>
      <c r="M23" s="141"/>
      <c r="N23" s="86"/>
      <c r="O23" s="67"/>
    </row>
    <row r="24" spans="1:16" x14ac:dyDescent="0.2">
      <c r="A24" s="14" t="s">
        <v>8</v>
      </c>
      <c r="B24" s="4"/>
      <c r="C24" s="42"/>
      <c r="D24" s="4"/>
      <c r="E24" s="42"/>
      <c r="F24" s="4"/>
      <c r="G24" s="141"/>
      <c r="H24" s="4"/>
      <c r="I24" s="141"/>
      <c r="J24" s="4"/>
      <c r="K24" s="141"/>
      <c r="L24" s="4"/>
      <c r="M24" s="141"/>
      <c r="N24" s="4"/>
      <c r="O24" s="42"/>
    </row>
    <row r="25" spans="1:16" x14ac:dyDescent="0.2">
      <c r="A25" s="22" t="s">
        <v>41</v>
      </c>
      <c r="B25" s="11">
        <v>510192.12803756527</v>
      </c>
      <c r="C25" s="12">
        <v>36.908791317796734</v>
      </c>
      <c r="D25" s="86">
        <f t="shared" si="0"/>
        <v>606.39669331733103</v>
      </c>
      <c r="E25" s="67">
        <f t="shared" si="1"/>
        <v>0.11885653658550417</v>
      </c>
      <c r="F25" s="11">
        <v>0</v>
      </c>
      <c r="G25" s="141">
        <f t="shared" si="2"/>
        <v>0</v>
      </c>
      <c r="H25" s="11">
        <v>606.39669331733103</v>
      </c>
      <c r="I25" s="141">
        <f t="shared" si="2"/>
        <v>0.11885653658550417</v>
      </c>
      <c r="J25" s="11">
        <v>468359.08100375417</v>
      </c>
      <c r="K25" s="141">
        <f t="shared" ref="K25" si="19">+J25/$B25*100</f>
        <v>91.800530675625993</v>
      </c>
      <c r="L25" s="11">
        <v>41226.650340493718</v>
      </c>
      <c r="M25" s="141">
        <f t="shared" ref="M25" si="20">+L25/$B25*100</f>
        <v>8.080612787788489</v>
      </c>
      <c r="N25" s="86"/>
      <c r="O25" s="67"/>
    </row>
    <row r="26" spans="1:16" x14ac:dyDescent="0.2">
      <c r="A26" s="22" t="s">
        <v>42</v>
      </c>
      <c r="B26" s="11">
        <v>555061.56921620504</v>
      </c>
      <c r="C26" s="12">
        <v>40.154777976545482</v>
      </c>
      <c r="D26" s="86">
        <f t="shared" si="0"/>
        <v>31752.79217745252</v>
      </c>
      <c r="E26" s="67">
        <f t="shared" si="1"/>
        <v>5.7205891991928413</v>
      </c>
      <c r="F26" s="11">
        <v>15496.613007337124</v>
      </c>
      <c r="G26" s="141">
        <f t="shared" si="2"/>
        <v>2.7918728059699185</v>
      </c>
      <c r="H26" s="11">
        <v>16256.179170115396</v>
      </c>
      <c r="I26" s="141">
        <f t="shared" si="2"/>
        <v>2.9287163932229228</v>
      </c>
      <c r="J26" s="11">
        <v>474258.9597247261</v>
      </c>
      <c r="K26" s="141">
        <f t="shared" ref="K26" si="21">+J26/$B26*100</f>
        <v>85.442586197135</v>
      </c>
      <c r="L26" s="11">
        <v>49049.817314025109</v>
      </c>
      <c r="M26" s="141">
        <f t="shared" ref="M26" si="22">+L26/$B26*100</f>
        <v>8.8368246036719302</v>
      </c>
      <c r="N26" s="86"/>
      <c r="O26" s="67"/>
    </row>
    <row r="27" spans="1:16" x14ac:dyDescent="0.2">
      <c r="A27" s="22" t="s">
        <v>43</v>
      </c>
      <c r="B27" s="11">
        <v>317051.46588376863</v>
      </c>
      <c r="C27" s="12">
        <v>22.936430705657525</v>
      </c>
      <c r="D27" s="86">
        <f t="shared" si="0"/>
        <v>73159.460553230456</v>
      </c>
      <c r="E27" s="67">
        <f t="shared" si="1"/>
        <v>23.074947895068487</v>
      </c>
      <c r="F27" s="11">
        <v>28329.910590141939</v>
      </c>
      <c r="G27" s="141">
        <f t="shared" si="2"/>
        <v>8.9354296190283851</v>
      </c>
      <c r="H27" s="11">
        <v>44829.549963088517</v>
      </c>
      <c r="I27" s="141">
        <f t="shared" si="2"/>
        <v>14.139518276040103</v>
      </c>
      <c r="J27" s="11">
        <v>183253.19040653855</v>
      </c>
      <c r="K27" s="141">
        <f t="shared" ref="K27" si="23">+J27/$B27*100</f>
        <v>57.799193545983897</v>
      </c>
      <c r="L27" s="11">
        <v>60638.814924000129</v>
      </c>
      <c r="M27" s="141">
        <f t="shared" ref="M27" si="24">+L27/$B27*100</f>
        <v>19.125858558947769</v>
      </c>
      <c r="N27" s="86"/>
      <c r="O27" s="67"/>
    </row>
    <row r="28" spans="1:16" x14ac:dyDescent="0.2">
      <c r="A28" s="22"/>
      <c r="B28" s="86"/>
      <c r="C28" s="131"/>
      <c r="D28" s="86"/>
      <c r="E28" s="131"/>
      <c r="F28" s="86"/>
      <c r="G28" s="141"/>
      <c r="H28" s="86"/>
      <c r="I28" s="141"/>
      <c r="J28" s="86"/>
      <c r="K28" s="141"/>
      <c r="L28" s="86"/>
      <c r="M28" s="141"/>
      <c r="N28" s="86"/>
      <c r="O28" s="131"/>
    </row>
    <row r="29" spans="1:16" x14ac:dyDescent="0.2">
      <c r="A29" s="10" t="s">
        <v>30</v>
      </c>
      <c r="B29" s="4">
        <f>+B31+B32</f>
        <v>1255103.8075950302</v>
      </c>
      <c r="C29" s="42">
        <f>SUM(C31:C32)</f>
        <v>99.999999999999119</v>
      </c>
      <c r="D29" s="4">
        <f>+D31+D32</f>
        <v>143858.35986258334</v>
      </c>
      <c r="E29" s="42">
        <f>+D29/B29*100</f>
        <v>11.461869447933381</v>
      </c>
      <c r="F29" s="4">
        <f>+F31+F32</f>
        <v>42731.946251142908</v>
      </c>
      <c r="G29" s="42">
        <f>+F29/$B29*100</f>
        <v>3.4046543395501137</v>
      </c>
      <c r="H29" s="4">
        <f>+H31+H32</f>
        <v>101126.41361144042</v>
      </c>
      <c r="I29" s="42">
        <f>+H29/$B29*100</f>
        <v>8.0572151083832679</v>
      </c>
      <c r="J29" s="4">
        <f>+J31+J32</f>
        <v>896325.77551732492</v>
      </c>
      <c r="K29" s="42">
        <f>+J29/$B29*100</f>
        <v>71.414473455771073</v>
      </c>
      <c r="L29" s="4">
        <f>+L31+L32</f>
        <v>214919.67221512363</v>
      </c>
      <c r="M29" s="42">
        <f>+L29/$B29*100</f>
        <v>17.123657096295677</v>
      </c>
      <c r="N29" s="4"/>
      <c r="O29" s="67"/>
      <c r="P29" s="154"/>
    </row>
    <row r="30" spans="1:16" x14ac:dyDescent="0.2">
      <c r="A30" s="14" t="s">
        <v>7</v>
      </c>
      <c r="B30" s="4"/>
      <c r="C30" s="42"/>
      <c r="D30" s="4"/>
      <c r="E30" s="67"/>
      <c r="F30" s="4"/>
      <c r="G30" s="141"/>
      <c r="H30" s="4"/>
      <c r="I30" s="141"/>
      <c r="J30" s="4"/>
      <c r="K30" s="141"/>
      <c r="L30" s="4"/>
      <c r="M30" s="141"/>
      <c r="N30" s="4"/>
      <c r="O30" s="67"/>
    </row>
    <row r="31" spans="1:16" x14ac:dyDescent="0.2">
      <c r="A31" s="22" t="s">
        <v>20</v>
      </c>
      <c r="B31" s="11">
        <v>636932.68759099336</v>
      </c>
      <c r="C31" s="12">
        <v>50.747410989968046</v>
      </c>
      <c r="D31" s="86">
        <f t="shared" si="0"/>
        <v>112085.04809848784</v>
      </c>
      <c r="E31" s="67">
        <f t="shared" si="1"/>
        <v>17.597628490761856</v>
      </c>
      <c r="F31" s="11">
        <v>30277.95857008396</v>
      </c>
      <c r="G31" s="141">
        <f t="shared" si="2"/>
        <v>4.7537140360312247</v>
      </c>
      <c r="H31" s="11">
        <v>81807.089528403885</v>
      </c>
      <c r="I31" s="141">
        <f t="shared" si="2"/>
        <v>12.843914454730632</v>
      </c>
      <c r="J31" s="11">
        <v>437100.34770915197</v>
      </c>
      <c r="K31" s="141">
        <f t="shared" ref="K31" si="25">+J31/$B31*100</f>
        <v>68.625830676449155</v>
      </c>
      <c r="L31" s="11">
        <v>87747.291783355249</v>
      </c>
      <c r="M31" s="141">
        <f t="shared" ref="M31" si="26">+L31/$B31*100</f>
        <v>13.77654083278926</v>
      </c>
      <c r="N31" s="86"/>
      <c r="O31" s="67"/>
    </row>
    <row r="32" spans="1:16" x14ac:dyDescent="0.2">
      <c r="A32" s="22" t="s">
        <v>21</v>
      </c>
      <c r="B32" s="11">
        <v>618171.12000403681</v>
      </c>
      <c r="C32" s="12">
        <v>49.252589010031066</v>
      </c>
      <c r="D32" s="86">
        <f t="shared" si="0"/>
        <v>31773.311764095492</v>
      </c>
      <c r="E32" s="67">
        <f t="shared" si="1"/>
        <v>5.1398893827146122</v>
      </c>
      <c r="F32" s="11">
        <v>12453.987681058949</v>
      </c>
      <c r="G32" s="141">
        <f t="shared" si="2"/>
        <v>2.0146505195806657</v>
      </c>
      <c r="H32" s="11">
        <v>19319.324083036543</v>
      </c>
      <c r="I32" s="141">
        <f t="shared" si="2"/>
        <v>3.1252388631339465</v>
      </c>
      <c r="J32" s="11">
        <v>459225.42780817294</v>
      </c>
      <c r="K32" s="141">
        <f t="shared" ref="K32" si="27">+J32/$B32*100</f>
        <v>74.287751877695953</v>
      </c>
      <c r="L32" s="11">
        <v>127172.38043176838</v>
      </c>
      <c r="M32" s="141">
        <f t="shared" ref="M32" si="28">+L32/$B32*100</f>
        <v>20.57235873958944</v>
      </c>
      <c r="N32" s="86"/>
      <c r="O32" s="67"/>
    </row>
    <row r="33" spans="1:15" x14ac:dyDescent="0.2">
      <c r="A33" s="9"/>
      <c r="B33" s="86"/>
      <c r="C33" s="67"/>
      <c r="D33" s="86"/>
      <c r="E33" s="67"/>
      <c r="F33" s="86"/>
      <c r="G33" s="141"/>
      <c r="H33" s="86"/>
      <c r="I33" s="141"/>
      <c r="J33" s="86"/>
      <c r="K33" s="141"/>
      <c r="L33" s="86"/>
      <c r="M33" s="141"/>
      <c r="N33" s="86"/>
      <c r="O33" s="67"/>
    </row>
    <row r="34" spans="1:15" x14ac:dyDescent="0.2">
      <c r="A34" s="14" t="s">
        <v>8</v>
      </c>
      <c r="B34" s="4"/>
      <c r="C34" s="42"/>
      <c r="D34" s="4"/>
      <c r="E34" s="42"/>
      <c r="F34" s="4"/>
      <c r="G34" s="141"/>
      <c r="H34" s="4"/>
      <c r="I34" s="141"/>
      <c r="J34" s="4"/>
      <c r="K34" s="141"/>
      <c r="L34" s="4"/>
      <c r="M34" s="141"/>
      <c r="N34" s="44"/>
      <c r="O34" s="45"/>
    </row>
    <row r="35" spans="1:15" x14ac:dyDescent="0.2">
      <c r="A35" s="22" t="s">
        <v>41</v>
      </c>
      <c r="B35" s="11">
        <v>497716.74262702937</v>
      </c>
      <c r="C35" s="12">
        <v>39.655424484826149</v>
      </c>
      <c r="D35" s="11">
        <f t="shared" si="0"/>
        <v>2618.9706671270642</v>
      </c>
      <c r="E35" s="12">
        <f t="shared" si="1"/>
        <v>0.52619701987594669</v>
      </c>
      <c r="F35" s="11">
        <v>2265.7376291715836</v>
      </c>
      <c r="G35" s="141">
        <f t="shared" si="2"/>
        <v>0.45522632355356474</v>
      </c>
      <c r="H35" s="11">
        <v>353.23303795548077</v>
      </c>
      <c r="I35" s="141">
        <f t="shared" si="2"/>
        <v>7.0970696322382038E-2</v>
      </c>
      <c r="J35" s="11">
        <v>449382.68860012182</v>
      </c>
      <c r="K35" s="141">
        <f t="shared" ref="K35" si="29">+J35/$B35*100</f>
        <v>90.288843053220873</v>
      </c>
      <c r="L35" s="11">
        <v>45715.083359781231</v>
      </c>
      <c r="M35" s="141">
        <f t="shared" ref="M35" si="30">+L35/$B35*100</f>
        <v>9.1849599269033302</v>
      </c>
      <c r="N35" s="11"/>
      <c r="O35" s="12"/>
    </row>
    <row r="36" spans="1:15" x14ac:dyDescent="0.2">
      <c r="A36" s="22" t="s">
        <v>42</v>
      </c>
      <c r="B36" s="11">
        <v>499844.47470782232</v>
      </c>
      <c r="C36" s="12">
        <v>39.824950867259012</v>
      </c>
      <c r="D36" s="11">
        <f t="shared" si="0"/>
        <v>58500.437271684146</v>
      </c>
      <c r="E36" s="12">
        <f t="shared" si="1"/>
        <v>11.703727905741045</v>
      </c>
      <c r="F36" s="11">
        <v>20421.074749040545</v>
      </c>
      <c r="G36" s="141">
        <f t="shared" si="2"/>
        <v>4.0854857425356998</v>
      </c>
      <c r="H36" s="11">
        <v>38079.362522643598</v>
      </c>
      <c r="I36" s="141">
        <f t="shared" si="2"/>
        <v>7.6182421632053448</v>
      </c>
      <c r="J36" s="11">
        <v>358060.93842770794</v>
      </c>
      <c r="K36" s="141">
        <f t="shared" ref="K36" si="31">+J36/$B36*100</f>
        <v>71.634469629179733</v>
      </c>
      <c r="L36" s="11">
        <v>83283.099008432197</v>
      </c>
      <c r="M36" s="141">
        <f t="shared" ref="M36" si="32">+L36/$B36*100</f>
        <v>16.661802465079617</v>
      </c>
      <c r="N36" s="11"/>
      <c r="O36" s="12"/>
    </row>
    <row r="37" spans="1:15" x14ac:dyDescent="0.2">
      <c r="A37" s="22" t="s">
        <v>43</v>
      </c>
      <c r="B37" s="11">
        <v>257542.59026017773</v>
      </c>
      <c r="C37" s="12">
        <v>20.519624647913879</v>
      </c>
      <c r="D37" s="11">
        <f t="shared" si="0"/>
        <v>82738.95192377214</v>
      </c>
      <c r="E37" s="12">
        <f t="shared" si="1"/>
        <v>32.126318151955608</v>
      </c>
      <c r="F37" s="11">
        <v>20045.133872930779</v>
      </c>
      <c r="G37" s="141">
        <f t="shared" si="2"/>
        <v>7.7832306698012736</v>
      </c>
      <c r="H37" s="11">
        <v>62693.818050841364</v>
      </c>
      <c r="I37" s="141">
        <f t="shared" si="2"/>
        <v>24.343087482154338</v>
      </c>
      <c r="J37" s="11">
        <v>88882.148489496612</v>
      </c>
      <c r="K37" s="141">
        <f t="shared" ref="K37" si="33">+J37/$B37*100</f>
        <v>34.511631027592379</v>
      </c>
      <c r="L37" s="11">
        <v>85921.489846910044</v>
      </c>
      <c r="M37" s="141">
        <f t="shared" ref="M37" si="34">+L37/$B37*100</f>
        <v>33.362050820452424</v>
      </c>
      <c r="N37" s="11"/>
      <c r="O37" s="12"/>
    </row>
    <row r="38" spans="1:15" x14ac:dyDescent="0.2">
      <c r="A38" s="93"/>
      <c r="B38" s="94"/>
      <c r="C38" s="95"/>
      <c r="D38" s="94"/>
      <c r="E38" s="95"/>
      <c r="F38" s="94"/>
      <c r="G38" s="95"/>
      <c r="H38" s="94"/>
      <c r="I38" s="95"/>
      <c r="J38" s="94"/>
      <c r="K38" s="95"/>
      <c r="L38" s="94"/>
      <c r="M38" s="95"/>
      <c r="N38" s="13"/>
    </row>
    <row r="39" spans="1:15" x14ac:dyDescent="0.2">
      <c r="A39" s="40" t="s">
        <v>130</v>
      </c>
      <c r="B39" s="9"/>
      <c r="C39" s="27"/>
      <c r="D39" s="9"/>
      <c r="E39" s="27"/>
      <c r="F39" s="9"/>
      <c r="G39" s="27"/>
      <c r="H39" s="9"/>
      <c r="I39" s="27"/>
      <c r="J39" s="9"/>
      <c r="K39" s="27"/>
      <c r="L39" s="9"/>
      <c r="M39" s="27"/>
      <c r="N39" s="13"/>
    </row>
    <row r="40" spans="1:15" x14ac:dyDescent="0.2">
      <c r="A40" s="60" t="s">
        <v>75</v>
      </c>
      <c r="B40" s="3"/>
      <c r="C40" s="28"/>
      <c r="D40" s="3"/>
      <c r="E40" s="28"/>
      <c r="F40" s="3"/>
      <c r="N40" s="13"/>
    </row>
    <row r="41" spans="1:15" x14ac:dyDescent="0.2">
      <c r="A41" s="60" t="s">
        <v>76</v>
      </c>
      <c r="B41" s="3"/>
      <c r="C41" s="28"/>
      <c r="D41" s="3"/>
      <c r="E41" s="28"/>
      <c r="F41" s="9"/>
      <c r="N41" s="13"/>
    </row>
    <row r="42" spans="1:15" x14ac:dyDescent="0.2">
      <c r="A42" s="60"/>
      <c r="B42" s="3"/>
      <c r="C42" s="28"/>
      <c r="D42" s="3"/>
      <c r="E42" s="28"/>
      <c r="F42" s="9"/>
      <c r="N42" s="13"/>
    </row>
    <row r="43" spans="1:15" x14ac:dyDescent="0.2">
      <c r="A43" s="60"/>
      <c r="B43" s="3"/>
      <c r="C43" s="28"/>
      <c r="D43" s="3"/>
      <c r="E43" s="28"/>
      <c r="F43" s="9"/>
      <c r="N43" s="13"/>
    </row>
    <row r="44" spans="1:15" x14ac:dyDescent="0.2">
      <c r="A44" s="4"/>
      <c r="B44" s="3"/>
      <c r="C44" s="28"/>
      <c r="D44" s="3"/>
      <c r="E44" s="28"/>
      <c r="F44" s="13"/>
      <c r="N44" s="13"/>
    </row>
    <row r="45" spans="1:15" x14ac:dyDescent="0.2">
      <c r="A45" s="163" t="s">
        <v>64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</row>
    <row r="46" spans="1:15" x14ac:dyDescent="0.2">
      <c r="A46" s="9" t="s">
        <v>77</v>
      </c>
      <c r="B46" s="9"/>
      <c r="C46" s="27"/>
      <c r="D46" s="9"/>
      <c r="E46" s="27"/>
      <c r="F46" s="9"/>
      <c r="N46" s="13"/>
    </row>
    <row r="47" spans="1:15" ht="11.25" customHeight="1" x14ac:dyDescent="0.2">
      <c r="A47" s="158" t="s">
        <v>11</v>
      </c>
      <c r="B47" s="158" t="s">
        <v>0</v>
      </c>
      <c r="C47" s="158"/>
      <c r="D47" s="157" t="s">
        <v>9</v>
      </c>
      <c r="E47" s="157"/>
      <c r="F47" s="157"/>
      <c r="G47" s="157"/>
      <c r="H47" s="157"/>
      <c r="I47" s="157"/>
      <c r="J47" s="158" t="s">
        <v>6</v>
      </c>
      <c r="K47" s="158"/>
      <c r="L47" s="158" t="s">
        <v>10</v>
      </c>
      <c r="M47" s="158"/>
      <c r="N47" s="158"/>
      <c r="O47" s="158"/>
    </row>
    <row r="48" spans="1:15" ht="11.25" customHeight="1" x14ac:dyDescent="0.2">
      <c r="A48" s="159"/>
      <c r="B48" s="159"/>
      <c r="C48" s="159"/>
      <c r="D48" s="156" t="s">
        <v>0</v>
      </c>
      <c r="E48" s="156"/>
      <c r="F48" s="156" t="s">
        <v>4</v>
      </c>
      <c r="G48" s="156"/>
      <c r="H48" s="156" t="s">
        <v>5</v>
      </c>
      <c r="I48" s="156"/>
      <c r="J48" s="159"/>
      <c r="K48" s="159"/>
      <c r="L48" s="159"/>
      <c r="M48" s="159"/>
      <c r="N48" s="159"/>
      <c r="O48" s="159"/>
    </row>
    <row r="49" spans="1:15" x14ac:dyDescent="0.2">
      <c r="A49" s="164"/>
      <c r="B49" s="47" t="s">
        <v>3</v>
      </c>
      <c r="C49" s="48" t="s">
        <v>34</v>
      </c>
      <c r="D49" s="47" t="s">
        <v>3</v>
      </c>
      <c r="E49" s="48" t="s">
        <v>35</v>
      </c>
      <c r="F49" s="47" t="s">
        <v>3</v>
      </c>
      <c r="G49" s="48" t="s">
        <v>35</v>
      </c>
      <c r="H49" s="47" t="s">
        <v>3</v>
      </c>
      <c r="I49" s="48" t="s">
        <v>35</v>
      </c>
      <c r="J49" s="47" t="s">
        <v>3</v>
      </c>
      <c r="K49" s="48" t="s">
        <v>35</v>
      </c>
      <c r="L49" s="47" t="s">
        <v>3</v>
      </c>
      <c r="M49" s="48" t="s">
        <v>35</v>
      </c>
      <c r="N49" s="65"/>
      <c r="O49" s="26"/>
    </row>
    <row r="50" spans="1:15" x14ac:dyDescent="0.2">
      <c r="A50" s="56"/>
      <c r="B50" s="57"/>
      <c r="C50" s="32"/>
      <c r="D50" s="57"/>
      <c r="E50" s="32"/>
      <c r="F50" s="57"/>
      <c r="G50" s="32"/>
      <c r="H50" s="57"/>
      <c r="I50" s="32"/>
      <c r="J50" s="57"/>
      <c r="K50" s="32"/>
      <c r="L50" s="57"/>
      <c r="M50" s="32"/>
      <c r="N50" s="57"/>
      <c r="O50" s="32"/>
    </row>
    <row r="51" spans="1:15" x14ac:dyDescent="0.2">
      <c r="A51" s="10" t="s">
        <v>31</v>
      </c>
      <c r="B51" s="4">
        <f>+SUM(B53:B54)</f>
        <v>249263.00669009949</v>
      </c>
      <c r="C51" s="4">
        <f>+SUM(C53:C54)</f>
        <v>99.999999999999929</v>
      </c>
      <c r="D51" s="4">
        <f t="shared" ref="D51:L51" si="35">+SUM(D53:D54)</f>
        <v>11024.988221884265</v>
      </c>
      <c r="E51" s="42">
        <f>+(D51/B51)*100</f>
        <v>4.4230342754355325</v>
      </c>
      <c r="F51" s="4">
        <f t="shared" si="35"/>
        <v>5309.8063051916142</v>
      </c>
      <c r="G51" s="42">
        <f>+F51/B51*100</f>
        <v>2.1302023014562774</v>
      </c>
      <c r="H51" s="4">
        <f t="shared" si="35"/>
        <v>5715.1819166926498</v>
      </c>
      <c r="I51" s="42">
        <f>+H51/B51*100</f>
        <v>2.2928319739792546</v>
      </c>
      <c r="J51" s="4">
        <f t="shared" si="35"/>
        <v>221672.38505125692</v>
      </c>
      <c r="K51" s="42">
        <f>+J51/B51*100</f>
        <v>88.93112058415268</v>
      </c>
      <c r="L51" s="4">
        <f t="shared" si="35"/>
        <v>16565.633416958415</v>
      </c>
      <c r="M51" s="42">
        <f>+L51/B51*100</f>
        <v>6.645845140411839</v>
      </c>
      <c r="N51" s="10"/>
      <c r="O51" s="6"/>
    </row>
    <row r="52" spans="1:15" x14ac:dyDescent="0.2">
      <c r="A52" s="14" t="s">
        <v>7</v>
      </c>
      <c r="B52" s="4"/>
      <c r="C52" s="42"/>
      <c r="D52" s="4"/>
      <c r="E52" s="42"/>
      <c r="F52" s="4"/>
      <c r="G52" s="67"/>
      <c r="H52" s="4"/>
      <c r="I52" s="67"/>
      <c r="J52" s="4"/>
      <c r="K52" s="67"/>
      <c r="L52" s="4"/>
      <c r="M52" s="67"/>
      <c r="N52" s="44"/>
      <c r="O52" s="45"/>
    </row>
    <row r="53" spans="1:15" x14ac:dyDescent="0.2">
      <c r="A53" s="22" t="s">
        <v>20</v>
      </c>
      <c r="B53" s="11">
        <v>120881.77893866517</v>
      </c>
      <c r="C53" s="12">
        <v>48.495675529162426</v>
      </c>
      <c r="D53" s="11">
        <f t="shared" si="0"/>
        <v>6733.2274864850278</v>
      </c>
      <c r="E53" s="12">
        <f t="shared" si="1"/>
        <v>5.5700929830801345</v>
      </c>
      <c r="F53" s="11">
        <v>2684.0779125144427</v>
      </c>
      <c r="G53" s="12">
        <f t="shared" ref="G53:I59" si="36">+F53/$D53*100</f>
        <v>39.863169897377432</v>
      </c>
      <c r="H53" s="11">
        <v>4049.1495739705852</v>
      </c>
      <c r="I53" s="12">
        <f t="shared" si="36"/>
        <v>60.136830102622575</v>
      </c>
      <c r="J53" s="11">
        <v>108928.82861621102</v>
      </c>
      <c r="K53" s="12">
        <f>+J53/$B53*100</f>
        <v>90.111867621902704</v>
      </c>
      <c r="L53" s="11">
        <v>5219.7228359691608</v>
      </c>
      <c r="M53" s="12">
        <f>+L53/$B53*100</f>
        <v>4.3180393950171956</v>
      </c>
      <c r="N53" s="11"/>
      <c r="O53" s="12"/>
    </row>
    <row r="54" spans="1:15" x14ac:dyDescent="0.2">
      <c r="A54" s="22" t="s">
        <v>21</v>
      </c>
      <c r="B54" s="11">
        <v>128381.22775143433</v>
      </c>
      <c r="C54" s="12">
        <v>51.504324470837503</v>
      </c>
      <c r="D54" s="11">
        <f t="shared" si="0"/>
        <v>4291.7607353992362</v>
      </c>
      <c r="E54" s="12">
        <f t="shared" si="1"/>
        <v>3.3429815328676717</v>
      </c>
      <c r="F54" s="11">
        <v>2625.7283926771715</v>
      </c>
      <c r="G54" s="12">
        <f t="shared" si="36"/>
        <v>61.180679785330952</v>
      </c>
      <c r="H54" s="11">
        <v>1666.0323427220649</v>
      </c>
      <c r="I54" s="12">
        <f t="shared" si="36"/>
        <v>38.819320214669048</v>
      </c>
      <c r="J54" s="11">
        <v>112743.55643504589</v>
      </c>
      <c r="K54" s="12">
        <f>+J54/$B54*100</f>
        <v>87.819347430867879</v>
      </c>
      <c r="L54" s="11">
        <v>11345.910580989254</v>
      </c>
      <c r="M54" s="12">
        <f>+L54/$B54*100</f>
        <v>8.837671036264485</v>
      </c>
      <c r="N54" s="11"/>
      <c r="O54" s="12"/>
    </row>
    <row r="55" spans="1:15" x14ac:dyDescent="0.2">
      <c r="A55" s="10"/>
      <c r="B55" s="132"/>
      <c r="C55" s="67"/>
      <c r="D55" s="132"/>
      <c r="E55" s="67"/>
      <c r="F55" s="132"/>
      <c r="G55" s="67"/>
      <c r="H55" s="132"/>
      <c r="I55" s="67"/>
      <c r="J55" s="132"/>
      <c r="K55" s="67"/>
      <c r="L55" s="132"/>
      <c r="M55" s="67"/>
      <c r="N55" s="9"/>
      <c r="O55" s="67"/>
    </row>
    <row r="56" spans="1:15" x14ac:dyDescent="0.2">
      <c r="A56" s="14" t="s">
        <v>8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4"/>
      <c r="O56" s="45"/>
    </row>
    <row r="57" spans="1:15" x14ac:dyDescent="0.2">
      <c r="A57" s="22" t="s">
        <v>41</v>
      </c>
      <c r="B57" s="11">
        <v>84843.272870751054</v>
      </c>
      <c r="C57" s="12">
        <v>34.037651233275</v>
      </c>
      <c r="D57" s="86">
        <f t="shared" si="0"/>
        <v>0</v>
      </c>
      <c r="E57" s="67">
        <f t="shared" si="1"/>
        <v>0</v>
      </c>
      <c r="F57" s="11">
        <v>0</v>
      </c>
      <c r="G57" s="67">
        <f>IFERROR(F57/$D57*100,0)</f>
        <v>0</v>
      </c>
      <c r="H57" s="11">
        <v>0</v>
      </c>
      <c r="I57" s="67">
        <f>IFERROR(H57/$D57*100,0)</f>
        <v>0</v>
      </c>
      <c r="J57" s="11">
        <v>80108.772357639202</v>
      </c>
      <c r="K57" s="67">
        <f>+J57/$B57*100</f>
        <v>94.419710186894463</v>
      </c>
      <c r="L57" s="11">
        <v>4734.5005131118596</v>
      </c>
      <c r="M57" s="67">
        <f>+L57/$B57*100</f>
        <v>5.5802898131055425</v>
      </c>
      <c r="N57" s="11"/>
      <c r="O57" s="12"/>
    </row>
    <row r="58" spans="1:15" x14ac:dyDescent="0.2">
      <c r="A58" s="22" t="s">
        <v>42</v>
      </c>
      <c r="B58" s="11">
        <v>108770.67070717842</v>
      </c>
      <c r="C58" s="12">
        <v>43.636908722042875</v>
      </c>
      <c r="D58" s="86">
        <f t="shared" si="0"/>
        <v>2226.4948358958472</v>
      </c>
      <c r="E58" s="67">
        <f t="shared" si="1"/>
        <v>2.0469624958825481</v>
      </c>
      <c r="F58" s="11">
        <v>2011.5229207059035</v>
      </c>
      <c r="G58" s="67">
        <f t="shared" si="36"/>
        <v>90.344827586206904</v>
      </c>
      <c r="H58" s="11">
        <v>214.97191518994387</v>
      </c>
      <c r="I58" s="67">
        <f t="shared" si="36"/>
        <v>9.6551724137931032</v>
      </c>
      <c r="J58" s="11">
        <v>101621.31901343285</v>
      </c>
      <c r="K58" s="67">
        <f>+J58/$B58*100</f>
        <v>93.427132840807474</v>
      </c>
      <c r="L58" s="11">
        <v>4922.8568578497152</v>
      </c>
      <c r="M58" s="67">
        <f>+L58/$B58*100</f>
        <v>4.5259046633099658</v>
      </c>
      <c r="N58" s="11"/>
      <c r="O58" s="12"/>
    </row>
    <row r="59" spans="1:15" x14ac:dyDescent="0.2">
      <c r="A59" s="22" t="s">
        <v>43</v>
      </c>
      <c r="B59" s="11">
        <v>55649.063112170072</v>
      </c>
      <c r="C59" s="12">
        <v>22.325440044682075</v>
      </c>
      <c r="D59" s="86">
        <f t="shared" si="0"/>
        <v>8798.4933859884186</v>
      </c>
      <c r="E59" s="67">
        <f t="shared" si="1"/>
        <v>15.810676575549119</v>
      </c>
      <c r="F59" s="11">
        <v>3298.28338448571</v>
      </c>
      <c r="G59" s="67">
        <f t="shared" si="36"/>
        <v>37.486910994764386</v>
      </c>
      <c r="H59" s="11">
        <v>5500.2100015027081</v>
      </c>
      <c r="I59" s="67">
        <f t="shared" si="36"/>
        <v>62.513089005235614</v>
      </c>
      <c r="J59" s="11">
        <v>39942.293680184855</v>
      </c>
      <c r="K59" s="67">
        <f>+J59/$B59*100</f>
        <v>71.775320996284208</v>
      </c>
      <c r="L59" s="11">
        <v>6908.2760459968376</v>
      </c>
      <c r="M59" s="67">
        <f>+L59/$B59*100</f>
        <v>12.414002428166745</v>
      </c>
      <c r="N59" s="11"/>
      <c r="O59" s="12"/>
    </row>
    <row r="60" spans="1:15" x14ac:dyDescent="0.2">
      <c r="A60" s="22"/>
      <c r="B60" s="86"/>
      <c r="C60" s="67"/>
      <c r="D60" s="86"/>
      <c r="E60" s="67"/>
      <c r="F60" s="86"/>
      <c r="G60" s="67"/>
      <c r="H60" s="86"/>
      <c r="I60" s="67"/>
      <c r="J60" s="86"/>
      <c r="K60" s="67"/>
      <c r="L60" s="86"/>
      <c r="M60" s="67"/>
      <c r="N60" s="11"/>
      <c r="O60" s="12"/>
    </row>
    <row r="61" spans="1:15" x14ac:dyDescent="0.2">
      <c r="A61" s="10" t="s">
        <v>32</v>
      </c>
      <c r="B61" s="4">
        <f>+SUM(B63:B64)</f>
        <v>146473.0301281198</v>
      </c>
      <c r="C61" s="4">
        <f>+SUM(C63:C64)</f>
        <v>99.999999999999815</v>
      </c>
      <c r="D61" s="4">
        <f t="shared" ref="D61:L61" si="37">+SUM(D63:D64)</f>
        <v>13428.179568055046</v>
      </c>
      <c r="E61" s="42">
        <f>+(D61/B61)*100</f>
        <v>9.1676806005238163</v>
      </c>
      <c r="F61" s="4">
        <f t="shared" si="37"/>
        <v>5804.1271038168416</v>
      </c>
      <c r="G61" s="42">
        <f>+F61/B61*100</f>
        <v>3.9625909962673527</v>
      </c>
      <c r="H61" s="4">
        <f t="shared" si="37"/>
        <v>7624.0524642382043</v>
      </c>
      <c r="I61" s="42">
        <f>+H61/B61*100</f>
        <v>5.2050896042564654</v>
      </c>
      <c r="J61" s="4">
        <f t="shared" si="37"/>
        <v>116108.21737187794</v>
      </c>
      <c r="K61" s="42">
        <f>+J61/B61*100</f>
        <v>79.269348951351787</v>
      </c>
      <c r="L61" s="4">
        <f t="shared" si="37"/>
        <v>16936.63318818685</v>
      </c>
      <c r="M61" s="42">
        <f>+L61/B61*100</f>
        <v>11.562970448124405</v>
      </c>
      <c r="N61" s="11"/>
      <c r="O61" s="6"/>
    </row>
    <row r="62" spans="1:15" x14ac:dyDescent="0.2">
      <c r="A62" s="14" t="s">
        <v>7</v>
      </c>
      <c r="N62" s="44"/>
      <c r="O62" s="45"/>
    </row>
    <row r="63" spans="1:15" x14ac:dyDescent="0.2">
      <c r="A63" s="22" t="s">
        <v>20</v>
      </c>
      <c r="B63" s="11">
        <v>75107.791015563693</v>
      </c>
      <c r="C63" s="12">
        <v>51.277556659998666</v>
      </c>
      <c r="D63" s="86">
        <f t="shared" si="0"/>
        <v>7643.6865137697214</v>
      </c>
      <c r="E63" s="67">
        <f t="shared" si="1"/>
        <v>10.17695556002414</v>
      </c>
      <c r="F63" s="11">
        <v>2421.02933838626</v>
      </c>
      <c r="G63" s="67">
        <f t="shared" ref="G63:I69" si="38">+F63/$D63*100</f>
        <v>31.673582295988929</v>
      </c>
      <c r="H63" s="11">
        <v>5222.6571753834614</v>
      </c>
      <c r="I63" s="67">
        <f t="shared" si="38"/>
        <v>68.326417704011064</v>
      </c>
      <c r="J63" s="11">
        <v>57949.142036520483</v>
      </c>
      <c r="K63" s="67">
        <f>+J63/$B63*100</f>
        <v>77.154635029157461</v>
      </c>
      <c r="L63" s="11">
        <v>9514.962465273511</v>
      </c>
      <c r="M63" s="67">
        <f>+L63/$B63*100</f>
        <v>12.668409410818432</v>
      </c>
      <c r="N63" s="11"/>
      <c r="O63" s="12"/>
    </row>
    <row r="64" spans="1:15" x14ac:dyDescent="0.2">
      <c r="A64" s="22" t="s">
        <v>21</v>
      </c>
      <c r="B64" s="11">
        <v>71365.239112556112</v>
      </c>
      <c r="C64" s="12">
        <v>48.722443340001149</v>
      </c>
      <c r="D64" s="86">
        <f t="shared" si="0"/>
        <v>5784.4930542853253</v>
      </c>
      <c r="E64" s="67">
        <f t="shared" si="1"/>
        <v>8.1054770168458568</v>
      </c>
      <c r="F64" s="11">
        <v>3383.0977654305821</v>
      </c>
      <c r="G64" s="67">
        <f t="shared" si="38"/>
        <v>58.485639686684074</v>
      </c>
      <c r="H64" s="11">
        <v>2401.3952888547433</v>
      </c>
      <c r="I64" s="67">
        <f t="shared" si="38"/>
        <v>41.514360313315926</v>
      </c>
      <c r="J64" s="11">
        <v>58159.075335357455</v>
      </c>
      <c r="K64" s="67">
        <f>+J64/$B64*100</f>
        <v>81.494963176161846</v>
      </c>
      <c r="L64" s="11">
        <v>7421.6707229133381</v>
      </c>
      <c r="M64" s="67">
        <f>+L64/$B64*100</f>
        <v>10.399559806992306</v>
      </c>
      <c r="N64" s="11"/>
      <c r="O64" s="12"/>
    </row>
    <row r="65" spans="1:15" x14ac:dyDescent="0.2">
      <c r="A65" s="9"/>
      <c r="B65" s="132"/>
      <c r="C65" s="67"/>
      <c r="D65" s="132"/>
      <c r="E65" s="67"/>
      <c r="F65" s="132"/>
      <c r="G65" s="67"/>
      <c r="H65" s="132"/>
      <c r="I65" s="67"/>
      <c r="J65" s="132"/>
      <c r="K65" s="67"/>
      <c r="L65" s="132"/>
      <c r="M65" s="67"/>
      <c r="N65" s="9"/>
      <c r="O65" s="67"/>
    </row>
    <row r="66" spans="1:15" x14ac:dyDescent="0.2">
      <c r="A66" s="14" t="s">
        <v>8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4"/>
      <c r="O66" s="45"/>
    </row>
    <row r="67" spans="1:15" x14ac:dyDescent="0.2">
      <c r="A67" s="22" t="s">
        <v>41</v>
      </c>
      <c r="B67" s="11">
        <v>54310.80162718019</v>
      </c>
      <c r="C67" s="12">
        <v>37.079045596089941</v>
      </c>
      <c r="D67" s="86">
        <f t="shared" si="0"/>
        <v>0</v>
      </c>
      <c r="E67" s="67">
        <f t="shared" si="1"/>
        <v>0</v>
      </c>
      <c r="F67" s="11">
        <v>0</v>
      </c>
      <c r="G67" s="67">
        <f>IFERROR(F67/$D67*100,0)</f>
        <v>0</v>
      </c>
      <c r="H67" s="11">
        <v>0</v>
      </c>
      <c r="I67" s="67">
        <f>IFERROR(H67/$D67*100,0)</f>
        <v>0</v>
      </c>
      <c r="J67" s="11">
        <v>47058.285792538394</v>
      </c>
      <c r="K67" s="67">
        <f>+J67/$B67*100</f>
        <v>86.646273637374875</v>
      </c>
      <c r="L67" s="11">
        <v>7252.5158346418093</v>
      </c>
      <c r="M67" s="67">
        <f>+L67/$B67*100</f>
        <v>13.353726362625148</v>
      </c>
      <c r="N67" s="11"/>
      <c r="O67" s="12"/>
    </row>
    <row r="68" spans="1:15" x14ac:dyDescent="0.2">
      <c r="A68" s="22" t="s">
        <v>42</v>
      </c>
      <c r="B68" s="11">
        <v>57674.265343079234</v>
      </c>
      <c r="C68" s="12">
        <v>39.375348002722077</v>
      </c>
      <c r="D68" s="86">
        <f t="shared" si="0"/>
        <v>3805.9849861094049</v>
      </c>
      <c r="E68" s="67">
        <f t="shared" si="1"/>
        <v>6.5991044072590226</v>
      </c>
      <c r="F68" s="11">
        <v>3383.0977654305821</v>
      </c>
      <c r="G68" s="67">
        <f t="shared" si="38"/>
        <v>88.888888888888886</v>
      </c>
      <c r="H68" s="11">
        <v>422.88722067882276</v>
      </c>
      <c r="I68" s="67">
        <f t="shared" si="38"/>
        <v>11.111111111111111</v>
      </c>
      <c r="J68" s="11">
        <v>49808.563038453147</v>
      </c>
      <c r="K68" s="67">
        <f t="shared" ref="K68:M79" si="39">+J68/$B68*100</f>
        <v>86.361850891664716</v>
      </c>
      <c r="L68" s="11">
        <v>4059.7173185166989</v>
      </c>
      <c r="M68" s="67">
        <f t="shared" si="39"/>
        <v>7.0390447010762909</v>
      </c>
      <c r="N68" s="11"/>
      <c r="O68" s="12"/>
    </row>
    <row r="69" spans="1:15" x14ac:dyDescent="0.2">
      <c r="A69" s="22" t="s">
        <v>43</v>
      </c>
      <c r="B69" s="11">
        <v>34487.96315786038</v>
      </c>
      <c r="C69" s="12">
        <v>23.545606401187804</v>
      </c>
      <c r="D69" s="86">
        <f t="shared" si="0"/>
        <v>9622.1945819456414</v>
      </c>
      <c r="E69" s="67">
        <f t="shared" si="1"/>
        <v>27.900153273483717</v>
      </c>
      <c r="F69" s="11">
        <v>2421.02933838626</v>
      </c>
      <c r="G69" s="67">
        <f t="shared" si="38"/>
        <v>25.16088526134045</v>
      </c>
      <c r="H69" s="11">
        <v>7201.1652435593815</v>
      </c>
      <c r="I69" s="67">
        <f t="shared" si="38"/>
        <v>74.839114738659546</v>
      </c>
      <c r="J69" s="11">
        <v>19241.368540886418</v>
      </c>
      <c r="K69" s="67">
        <f t="shared" si="39"/>
        <v>55.791548062185257</v>
      </c>
      <c r="L69" s="11">
        <v>5624.4000350283413</v>
      </c>
      <c r="M69" s="67">
        <f t="shared" si="39"/>
        <v>16.308298664331087</v>
      </c>
      <c r="N69" s="11"/>
      <c r="O69" s="12"/>
    </row>
    <row r="70" spans="1:15" x14ac:dyDescent="0.2">
      <c r="A70" s="22"/>
      <c r="B70" s="132"/>
      <c r="C70" s="131"/>
      <c r="D70" s="132"/>
      <c r="E70" s="131"/>
      <c r="F70" s="132"/>
      <c r="G70" s="131"/>
      <c r="H70" s="132"/>
      <c r="I70" s="131"/>
      <c r="J70" s="132"/>
      <c r="K70" s="67"/>
      <c r="L70" s="132"/>
      <c r="M70" s="67"/>
      <c r="N70" s="9"/>
      <c r="O70" s="8"/>
    </row>
    <row r="71" spans="1:15" x14ac:dyDescent="0.2">
      <c r="A71" s="10" t="s">
        <v>33</v>
      </c>
      <c r="B71" s="4">
        <f>+SUM(B73:B74)</f>
        <v>986569.12631931342</v>
      </c>
      <c r="C71" s="4">
        <f>+SUM(C73:C74)</f>
        <v>99.999999999998721</v>
      </c>
      <c r="D71" s="4">
        <f t="shared" ref="D71:L71" si="40">+SUM(D73:D74)</f>
        <v>81065.481634061027</v>
      </c>
      <c r="E71" s="42">
        <f>+(D71/B71)*100</f>
        <v>8.2169084224741233</v>
      </c>
      <c r="F71" s="4">
        <f t="shared" si="40"/>
        <v>32712.590188470618</v>
      </c>
      <c r="G71" s="42">
        <f>+F71/B71*100</f>
        <v>3.3157930159962095</v>
      </c>
      <c r="H71" s="4">
        <f t="shared" si="40"/>
        <v>48352.891445590401</v>
      </c>
      <c r="I71" s="42">
        <f>+H71/B71*100</f>
        <v>4.9011154064779117</v>
      </c>
      <c r="J71" s="4">
        <f t="shared" si="40"/>
        <v>788090.628711881</v>
      </c>
      <c r="K71" s="42">
        <f>+J71/B71*100</f>
        <v>79.881947213580986</v>
      </c>
      <c r="L71" s="4">
        <f t="shared" si="40"/>
        <v>117413.01597337371</v>
      </c>
      <c r="M71" s="42">
        <f>+L71/B71*100</f>
        <v>11.901144363945134</v>
      </c>
      <c r="N71" s="11"/>
      <c r="O71" s="6"/>
    </row>
    <row r="72" spans="1:15" x14ac:dyDescent="0.2">
      <c r="A72" s="14" t="s">
        <v>7</v>
      </c>
      <c r="B72" s="4"/>
      <c r="C72" s="42"/>
      <c r="D72" s="4"/>
      <c r="E72" s="42"/>
      <c r="F72" s="4"/>
      <c r="G72" s="67"/>
      <c r="H72" s="4"/>
      <c r="I72" s="67"/>
      <c r="J72" s="4"/>
      <c r="K72" s="67"/>
      <c r="L72" s="4"/>
      <c r="M72" s="67"/>
      <c r="N72" s="44"/>
      <c r="O72" s="45"/>
    </row>
    <row r="73" spans="1:15" x14ac:dyDescent="0.2">
      <c r="A73" s="22" t="s">
        <v>20</v>
      </c>
      <c r="B73" s="11">
        <v>496999.97004515404</v>
      </c>
      <c r="C73" s="12">
        <v>50.376598738636027</v>
      </c>
      <c r="D73" s="86">
        <f t="shared" ref="D73:D79" si="41">+F73+H73</f>
        <v>52318.118732154617</v>
      </c>
      <c r="E73" s="67">
        <f t="shared" ref="E73:E79" si="42">+D73/B73*100</f>
        <v>10.526785087613053</v>
      </c>
      <c r="F73" s="11">
        <v>18346.994828426134</v>
      </c>
      <c r="G73" s="67">
        <f t="shared" ref="G73:I79" si="43">+F73/$D73*100</f>
        <v>35.068147083717868</v>
      </c>
      <c r="H73" s="11">
        <v>33971.123903728483</v>
      </c>
      <c r="I73" s="67">
        <f t="shared" si="43"/>
        <v>64.931852916282125</v>
      </c>
      <c r="J73" s="11">
        <v>388725.0947324154</v>
      </c>
      <c r="K73" s="67">
        <f t="shared" si="39"/>
        <v>78.214309489213534</v>
      </c>
      <c r="L73" s="11">
        <v>55956.756580585177</v>
      </c>
      <c r="M73" s="67">
        <f t="shared" si="39"/>
        <v>11.258905423173632</v>
      </c>
      <c r="N73" s="11"/>
      <c r="O73" s="12"/>
    </row>
    <row r="74" spans="1:15" x14ac:dyDescent="0.2">
      <c r="A74" s="22" t="s">
        <v>21</v>
      </c>
      <c r="B74" s="11">
        <v>489569.15627415938</v>
      </c>
      <c r="C74" s="12">
        <v>49.623401261362702</v>
      </c>
      <c r="D74" s="86">
        <f t="shared" si="41"/>
        <v>28747.362901906403</v>
      </c>
      <c r="E74" s="67">
        <f t="shared" si="42"/>
        <v>5.8719718212410923</v>
      </c>
      <c r="F74" s="11">
        <v>14365.595360044483</v>
      </c>
      <c r="G74" s="67">
        <f t="shared" si="43"/>
        <v>49.971871886348985</v>
      </c>
      <c r="H74" s="11">
        <v>14381.76754186192</v>
      </c>
      <c r="I74" s="67">
        <f t="shared" si="43"/>
        <v>50.028128113651015</v>
      </c>
      <c r="J74" s="11">
        <v>399365.5339794656</v>
      </c>
      <c r="K74" s="67">
        <f t="shared" si="39"/>
        <v>81.574896796770503</v>
      </c>
      <c r="L74" s="11">
        <v>61456.259392788532</v>
      </c>
      <c r="M74" s="67">
        <f t="shared" si="39"/>
        <v>12.553131381988644</v>
      </c>
      <c r="N74" s="11"/>
      <c r="O74" s="12"/>
    </row>
    <row r="75" spans="1:15" x14ac:dyDescent="0.2">
      <c r="A75" s="9"/>
      <c r="B75" s="132"/>
      <c r="C75" s="131"/>
      <c r="D75" s="132"/>
      <c r="E75" s="131"/>
      <c r="F75" s="132"/>
      <c r="G75" s="131"/>
      <c r="H75" s="132"/>
      <c r="I75" s="131"/>
      <c r="J75" s="132"/>
      <c r="K75" s="67"/>
      <c r="L75" s="132"/>
      <c r="M75" s="67"/>
      <c r="N75" s="9"/>
      <c r="O75" s="8"/>
    </row>
    <row r="76" spans="1:15" x14ac:dyDescent="0.2">
      <c r="A76" s="14" t="s">
        <v>8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>
        <f t="shared" ref="N76:O76" si="44">+SUM(N77:N79)</f>
        <v>0</v>
      </c>
      <c r="O76" s="4">
        <f t="shared" si="44"/>
        <v>0</v>
      </c>
    </row>
    <row r="77" spans="1:15" x14ac:dyDescent="0.2">
      <c r="A77" s="22" t="s">
        <v>41</v>
      </c>
      <c r="B77" s="11">
        <v>371038.05353963264</v>
      </c>
      <c r="C77" s="12">
        <v>37.608926089537647</v>
      </c>
      <c r="D77" s="86">
        <f t="shared" si="41"/>
        <v>606.39669331733103</v>
      </c>
      <c r="E77" s="67">
        <f t="shared" si="42"/>
        <v>0.16343248018159368</v>
      </c>
      <c r="F77" s="11">
        <v>0</v>
      </c>
      <c r="G77" s="67">
        <f t="shared" si="43"/>
        <v>0</v>
      </c>
      <c r="H77" s="11">
        <v>606.39669331733103</v>
      </c>
      <c r="I77" s="67">
        <f t="shared" si="43"/>
        <v>100</v>
      </c>
      <c r="J77" s="11">
        <v>341192.02285357559</v>
      </c>
      <c r="K77" s="67">
        <f t="shared" si="39"/>
        <v>91.956072860632062</v>
      </c>
      <c r="L77" s="11">
        <v>29239.633992740048</v>
      </c>
      <c r="M77" s="67">
        <f t="shared" si="39"/>
        <v>7.8804946591864322</v>
      </c>
      <c r="N77" s="11"/>
      <c r="O77" s="12"/>
    </row>
    <row r="78" spans="1:15" x14ac:dyDescent="0.2">
      <c r="A78" s="22" t="s">
        <v>42</v>
      </c>
      <c r="B78" s="11">
        <v>388616.63316594512</v>
      </c>
      <c r="C78" s="12">
        <v>39.390715034413141</v>
      </c>
      <c r="D78" s="86">
        <f t="shared" si="41"/>
        <v>25720.312355447273</v>
      </c>
      <c r="E78" s="67">
        <f t="shared" si="42"/>
        <v>6.6184280754818641</v>
      </c>
      <c r="F78" s="11">
        <v>10101.992321200643</v>
      </c>
      <c r="G78" s="67">
        <f t="shared" si="43"/>
        <v>39.276320526726245</v>
      </c>
      <c r="H78" s="11">
        <v>15618.32003424663</v>
      </c>
      <c r="I78" s="67">
        <f t="shared" si="43"/>
        <v>60.723679473273762</v>
      </c>
      <c r="J78" s="11">
        <v>322829.07767283963</v>
      </c>
      <c r="K78" s="67">
        <f t="shared" si="39"/>
        <v>83.071348501695965</v>
      </c>
      <c r="L78" s="11">
        <v>40067.243137658726</v>
      </c>
      <c r="M78" s="67">
        <f t="shared" si="39"/>
        <v>10.310223422822309</v>
      </c>
      <c r="N78" s="11"/>
      <c r="O78" s="12"/>
    </row>
    <row r="79" spans="1:15" x14ac:dyDescent="0.2">
      <c r="A79" s="22" t="s">
        <v>43</v>
      </c>
      <c r="B79" s="11">
        <v>226914.43961373894</v>
      </c>
      <c r="C79" s="12">
        <v>23.000358876048267</v>
      </c>
      <c r="D79" s="86">
        <f t="shared" si="41"/>
        <v>54738.772585296421</v>
      </c>
      <c r="E79" s="67">
        <f t="shared" si="42"/>
        <v>24.123089160158571</v>
      </c>
      <c r="F79" s="11">
        <v>22610.597867269975</v>
      </c>
      <c r="G79" s="67">
        <f t="shared" si="43"/>
        <v>41.306366217907289</v>
      </c>
      <c r="H79" s="11">
        <v>32128.174718026446</v>
      </c>
      <c r="I79" s="67">
        <f t="shared" si="43"/>
        <v>58.693633782092711</v>
      </c>
      <c r="J79" s="11">
        <v>124069.52818546702</v>
      </c>
      <c r="K79" s="67">
        <f t="shared" si="39"/>
        <v>54.67678848321075</v>
      </c>
      <c r="L79" s="11">
        <v>48106.138842974986</v>
      </c>
      <c r="M79" s="67">
        <f t="shared" si="39"/>
        <v>21.200122356630459</v>
      </c>
      <c r="N79" s="11"/>
      <c r="O79" s="12"/>
    </row>
    <row r="80" spans="1:15" x14ac:dyDescent="0.2">
      <c r="A80" s="94"/>
      <c r="B80" s="94"/>
      <c r="C80" s="95"/>
      <c r="D80" s="94"/>
      <c r="E80" s="95"/>
      <c r="F80" s="94"/>
      <c r="G80" s="95"/>
      <c r="H80" s="94"/>
      <c r="I80" s="95"/>
      <c r="J80" s="94"/>
      <c r="K80" s="95"/>
      <c r="L80" s="94"/>
      <c r="M80" s="95"/>
    </row>
    <row r="81" spans="1:13" x14ac:dyDescent="0.2">
      <c r="A81" s="60" t="str">
        <f>A39</f>
        <v>Fuente: Instituto Nacional de Estadística (INE).  LXXXI Encuesta Permanente de Hogares de Propósitos Múltiples, Junio 2024.</v>
      </c>
      <c r="B81" s="9"/>
      <c r="C81" s="27"/>
      <c r="D81" s="9"/>
      <c r="E81" s="27"/>
      <c r="F81" s="9"/>
      <c r="G81" s="27"/>
      <c r="H81" s="9"/>
      <c r="I81" s="27"/>
      <c r="J81" s="9"/>
      <c r="K81" s="27"/>
      <c r="L81" s="9"/>
      <c r="M81" s="27"/>
    </row>
    <row r="82" spans="1:13" x14ac:dyDescent="0.2">
      <c r="A82" s="60" t="s">
        <v>75</v>
      </c>
      <c r="B82" s="9"/>
      <c r="C82" s="27"/>
      <c r="D82" s="9"/>
      <c r="E82" s="27"/>
      <c r="F82" s="9"/>
      <c r="G82" s="27"/>
      <c r="H82" s="9"/>
      <c r="I82" s="27"/>
      <c r="J82" s="9"/>
      <c r="K82" s="27"/>
      <c r="L82" s="9"/>
      <c r="M82" s="27"/>
    </row>
    <row r="83" spans="1:13" x14ac:dyDescent="0.2">
      <c r="A83" s="60" t="s">
        <v>76</v>
      </c>
      <c r="B83" s="9"/>
      <c r="C83" s="27"/>
      <c r="D83" s="9"/>
      <c r="E83" s="27"/>
      <c r="F83" s="9"/>
      <c r="G83" s="27"/>
      <c r="H83" s="9"/>
      <c r="I83" s="27"/>
      <c r="J83" s="9"/>
      <c r="K83" s="27"/>
      <c r="L83" s="9"/>
      <c r="M83" s="27"/>
    </row>
    <row r="84" spans="1:13" x14ac:dyDescent="0.2">
      <c r="B84" s="9"/>
      <c r="C84" s="27"/>
      <c r="D84" s="9"/>
      <c r="E84" s="27"/>
      <c r="F84" s="9"/>
      <c r="G84" s="27"/>
      <c r="H84" s="9"/>
      <c r="I84" s="27"/>
      <c r="J84" s="9"/>
      <c r="K84" s="27"/>
      <c r="L84" s="9"/>
      <c r="M84" s="27"/>
    </row>
    <row r="85" spans="1:13" x14ac:dyDescent="0.2">
      <c r="A85" s="4"/>
      <c r="B85" s="9"/>
      <c r="C85" s="27"/>
      <c r="D85" s="9"/>
      <c r="E85" s="27"/>
      <c r="F85" s="10"/>
      <c r="G85" s="27"/>
      <c r="H85" s="9"/>
      <c r="I85" s="27"/>
      <c r="J85" s="9"/>
      <c r="K85" s="27"/>
      <c r="L85" s="9"/>
      <c r="M85" s="27"/>
    </row>
    <row r="86" spans="1:13" x14ac:dyDescent="0.2">
      <c r="A86" s="4"/>
      <c r="B86" s="9"/>
      <c r="C86" s="27"/>
      <c r="D86" s="9"/>
      <c r="E86" s="27"/>
      <c r="F86" s="10"/>
      <c r="G86" s="27"/>
      <c r="H86" s="9"/>
      <c r="I86" s="27"/>
      <c r="J86" s="9"/>
      <c r="K86" s="27"/>
      <c r="L86" s="9"/>
      <c r="M86" s="27"/>
    </row>
    <row r="87" spans="1:13" x14ac:dyDescent="0.2">
      <c r="A87" s="4"/>
      <c r="B87" s="9"/>
      <c r="C87" s="27"/>
      <c r="D87" s="9"/>
      <c r="E87" s="27"/>
      <c r="F87" s="10"/>
      <c r="G87" s="27"/>
      <c r="H87" s="9"/>
      <c r="I87" s="27"/>
      <c r="J87" s="9"/>
      <c r="K87" s="27"/>
      <c r="L87" s="9"/>
      <c r="M87" s="27"/>
    </row>
    <row r="88" spans="1:13" x14ac:dyDescent="0.2">
      <c r="A88" s="4"/>
      <c r="B88" s="9"/>
      <c r="C88" s="27"/>
      <c r="D88" s="9"/>
      <c r="E88" s="27"/>
      <c r="F88" s="10"/>
      <c r="G88" s="27"/>
      <c r="H88" s="9"/>
      <c r="I88" s="27"/>
      <c r="J88" s="9"/>
      <c r="K88" s="27"/>
      <c r="L88" s="9"/>
      <c r="M88" s="27"/>
    </row>
    <row r="89" spans="1:13" x14ac:dyDescent="0.2">
      <c r="A89" s="4"/>
      <c r="B89" s="9"/>
      <c r="C89" s="27"/>
      <c r="D89" s="9"/>
      <c r="E89" s="27"/>
      <c r="F89" s="10"/>
      <c r="G89" s="27"/>
      <c r="H89" s="9"/>
      <c r="I89" s="27"/>
      <c r="J89" s="9"/>
      <c r="K89" s="27"/>
      <c r="L89" s="9"/>
      <c r="M89" s="27"/>
    </row>
    <row r="90" spans="1:13" x14ac:dyDescent="0.2">
      <c r="A90" s="4"/>
      <c r="B90" s="9"/>
      <c r="C90" s="27"/>
      <c r="D90" s="9"/>
      <c r="E90" s="27"/>
      <c r="F90" s="10"/>
      <c r="G90" s="27"/>
      <c r="H90" s="9"/>
      <c r="I90" s="27"/>
      <c r="J90" s="9"/>
      <c r="K90" s="27"/>
      <c r="L90" s="9"/>
      <c r="M90" s="27"/>
    </row>
    <row r="91" spans="1:13" x14ac:dyDescent="0.2">
      <c r="A91" s="4"/>
      <c r="B91" s="9"/>
      <c r="C91" s="27"/>
      <c r="D91" s="9"/>
      <c r="E91" s="27"/>
      <c r="F91" s="10"/>
      <c r="G91" s="27"/>
      <c r="H91" s="9"/>
      <c r="I91" s="27"/>
      <c r="J91" s="9"/>
      <c r="K91" s="27"/>
      <c r="L91" s="9"/>
      <c r="M91" s="27"/>
    </row>
    <row r="92" spans="1:13" x14ac:dyDescent="0.2">
      <c r="A92" s="4"/>
      <c r="B92" s="9"/>
      <c r="C92" s="27"/>
      <c r="D92" s="9"/>
      <c r="E92" s="27"/>
      <c r="F92" s="10"/>
      <c r="G92" s="27"/>
      <c r="H92" s="9"/>
      <c r="I92" s="27"/>
      <c r="J92" s="9"/>
      <c r="K92" s="27"/>
      <c r="L92" s="9"/>
      <c r="M92" s="27"/>
    </row>
    <row r="93" spans="1:13" x14ac:dyDescent="0.2">
      <c r="A93" s="4"/>
      <c r="B93" s="9"/>
      <c r="C93" s="27"/>
      <c r="D93" s="9"/>
      <c r="E93" s="27"/>
      <c r="F93" s="10"/>
      <c r="G93" s="27"/>
      <c r="H93" s="9"/>
      <c r="I93" s="27"/>
      <c r="J93" s="9"/>
      <c r="K93" s="27"/>
      <c r="L93" s="9"/>
      <c r="M93" s="27"/>
    </row>
    <row r="94" spans="1:13" x14ac:dyDescent="0.2">
      <c r="A94" s="4"/>
      <c r="B94" s="9"/>
      <c r="C94" s="27"/>
      <c r="D94" s="9"/>
      <c r="E94" s="27"/>
      <c r="F94" s="10"/>
      <c r="G94" s="27"/>
      <c r="H94" s="9"/>
      <c r="I94" s="27"/>
      <c r="J94" s="9"/>
      <c r="K94" s="27"/>
      <c r="L94" s="9"/>
      <c r="M94" s="27"/>
    </row>
    <row r="95" spans="1:13" x14ac:dyDescent="0.2">
      <c r="A95" s="4"/>
      <c r="B95" s="9"/>
      <c r="C95" s="27"/>
      <c r="D95" s="9"/>
      <c r="E95" s="27"/>
      <c r="F95" s="10"/>
      <c r="G95" s="27"/>
      <c r="H95" s="9"/>
      <c r="I95" s="27"/>
      <c r="J95" s="9"/>
      <c r="K95" s="27"/>
      <c r="L95" s="9"/>
      <c r="M95" s="27"/>
    </row>
    <row r="96" spans="1:13" x14ac:dyDescent="0.2">
      <c r="A96" s="4"/>
      <c r="B96" s="9"/>
      <c r="C96" s="27"/>
      <c r="D96" s="9"/>
      <c r="E96" s="27"/>
      <c r="F96" s="9"/>
    </row>
    <row r="97" spans="1:6" x14ac:dyDescent="0.2">
      <c r="A97" s="9"/>
      <c r="B97" s="9"/>
      <c r="C97" s="27"/>
      <c r="D97" s="9"/>
      <c r="E97" s="27"/>
      <c r="F97" s="9"/>
    </row>
    <row r="98" spans="1:6" x14ac:dyDescent="0.2">
      <c r="A98" s="9"/>
      <c r="B98" s="9"/>
      <c r="C98" s="27"/>
      <c r="D98" s="9"/>
      <c r="E98" s="27"/>
      <c r="F98" s="9"/>
    </row>
    <row r="99" spans="1:6" x14ac:dyDescent="0.2">
      <c r="A99" s="9"/>
      <c r="B99" s="9"/>
      <c r="C99" s="27"/>
      <c r="D99" s="9"/>
      <c r="E99" s="27"/>
      <c r="F99" s="9"/>
    </row>
    <row r="100" spans="1:6" x14ac:dyDescent="0.2">
      <c r="A100" s="9"/>
      <c r="B100" s="9"/>
      <c r="C100" s="27"/>
      <c r="D100" s="9"/>
      <c r="E100" s="27"/>
      <c r="F100" s="9"/>
    </row>
    <row r="101" spans="1:6" x14ac:dyDescent="0.2">
      <c r="A101" s="9"/>
      <c r="B101" s="9"/>
      <c r="C101" s="27"/>
      <c r="D101" s="9"/>
      <c r="E101" s="27"/>
      <c r="F101" s="9"/>
    </row>
    <row r="102" spans="1:6" x14ac:dyDescent="0.2">
      <c r="A102" s="9"/>
      <c r="B102" s="9"/>
      <c r="C102" s="27"/>
      <c r="D102" s="9"/>
      <c r="E102" s="27"/>
      <c r="F102" s="9"/>
    </row>
    <row r="103" spans="1:6" x14ac:dyDescent="0.2">
      <c r="A103" s="9"/>
      <c r="B103" s="9"/>
      <c r="C103" s="27"/>
      <c r="D103" s="9"/>
      <c r="E103" s="27"/>
      <c r="F103" s="9"/>
    </row>
    <row r="104" spans="1:6" x14ac:dyDescent="0.2">
      <c r="A104" s="9"/>
      <c r="B104" s="9"/>
      <c r="C104" s="27"/>
      <c r="D104" s="9"/>
      <c r="E104" s="27"/>
      <c r="F104" s="9"/>
    </row>
    <row r="105" spans="1:6" x14ac:dyDescent="0.2">
      <c r="A105" s="9"/>
      <c r="B105" s="9"/>
      <c r="C105" s="27"/>
      <c r="D105" s="9"/>
      <c r="E105" s="27"/>
      <c r="F105" s="9"/>
    </row>
    <row r="106" spans="1:6" x14ac:dyDescent="0.2">
      <c r="A106" s="9"/>
      <c r="B106" s="9"/>
      <c r="C106" s="27"/>
      <c r="D106" s="9"/>
      <c r="E106" s="27"/>
      <c r="F106" s="9"/>
    </row>
    <row r="107" spans="1:6" x14ac:dyDescent="0.2">
      <c r="A107" s="9"/>
      <c r="B107" s="9"/>
      <c r="C107" s="27"/>
      <c r="D107" s="9"/>
      <c r="E107" s="27"/>
      <c r="F107" s="9"/>
    </row>
    <row r="108" spans="1:6" x14ac:dyDescent="0.2">
      <c r="A108" s="9"/>
      <c r="B108" s="9"/>
      <c r="C108" s="27"/>
      <c r="D108" s="9"/>
      <c r="E108" s="27"/>
      <c r="F108" s="9"/>
    </row>
    <row r="109" spans="1:6" x14ac:dyDescent="0.2">
      <c r="A109" s="9"/>
      <c r="B109" s="9"/>
      <c r="C109" s="27"/>
      <c r="D109" s="9"/>
      <c r="E109" s="27"/>
      <c r="F109" s="10"/>
    </row>
    <row r="110" spans="1:6" x14ac:dyDescent="0.2">
      <c r="A110" s="9"/>
      <c r="B110" s="9"/>
      <c r="C110" s="27"/>
      <c r="D110" s="9"/>
      <c r="E110" s="27"/>
      <c r="F110" s="9"/>
    </row>
    <row r="111" spans="1:6" x14ac:dyDescent="0.2">
      <c r="A111" s="9"/>
      <c r="B111" s="9"/>
      <c r="C111" s="27"/>
      <c r="D111" s="9"/>
      <c r="E111" s="27"/>
      <c r="F111" s="9"/>
    </row>
    <row r="112" spans="1:6" x14ac:dyDescent="0.2">
      <c r="A112" s="9"/>
      <c r="B112" s="9"/>
      <c r="C112" s="27"/>
      <c r="D112" s="9"/>
      <c r="E112" s="27"/>
      <c r="F112" s="9"/>
    </row>
    <row r="113" spans="1:6" x14ac:dyDescent="0.2">
      <c r="A113" s="9"/>
      <c r="B113" s="9"/>
      <c r="C113" s="27"/>
      <c r="D113" s="9"/>
      <c r="E113" s="27"/>
      <c r="F113" s="9"/>
    </row>
    <row r="114" spans="1:6" x14ac:dyDescent="0.2">
      <c r="A114" s="9"/>
      <c r="B114" s="9"/>
      <c r="C114" s="27"/>
      <c r="D114" s="9"/>
      <c r="E114" s="27"/>
      <c r="F114" s="9"/>
    </row>
    <row r="115" spans="1:6" x14ac:dyDescent="0.2">
      <c r="A115" s="9"/>
      <c r="B115" s="9"/>
      <c r="C115" s="27"/>
      <c r="D115" s="9"/>
      <c r="E115" s="27"/>
      <c r="F115" s="9"/>
    </row>
    <row r="116" spans="1:6" x14ac:dyDescent="0.2">
      <c r="A116" s="9"/>
      <c r="B116" s="9"/>
      <c r="C116" s="27"/>
      <c r="D116" s="9"/>
      <c r="E116" s="27"/>
      <c r="F116" s="9"/>
    </row>
    <row r="117" spans="1:6" x14ac:dyDescent="0.2">
      <c r="A117" s="9"/>
      <c r="B117" s="9"/>
      <c r="C117" s="27"/>
      <c r="D117" s="9"/>
      <c r="E117" s="27"/>
      <c r="F117" s="9"/>
    </row>
    <row r="118" spans="1:6" x14ac:dyDescent="0.2">
      <c r="A118" s="9"/>
      <c r="B118" s="9"/>
      <c r="C118" s="27"/>
      <c r="D118" s="9"/>
      <c r="E118" s="27"/>
      <c r="F118" s="9"/>
    </row>
    <row r="119" spans="1:6" x14ac:dyDescent="0.2">
      <c r="A119" s="9"/>
      <c r="B119" s="9"/>
      <c r="C119" s="27"/>
      <c r="D119" s="9"/>
      <c r="E119" s="27"/>
      <c r="F119" s="9"/>
    </row>
    <row r="120" spans="1:6" x14ac:dyDescent="0.2">
      <c r="A120" s="9"/>
      <c r="B120" s="9"/>
      <c r="C120" s="27"/>
      <c r="D120" s="9"/>
      <c r="E120" s="27"/>
      <c r="F120" s="9"/>
    </row>
    <row r="121" spans="1:6" x14ac:dyDescent="0.2">
      <c r="A121" s="9"/>
      <c r="B121" s="9"/>
      <c r="C121" s="27"/>
      <c r="D121" s="9"/>
      <c r="E121" s="27"/>
      <c r="F121" s="9"/>
    </row>
    <row r="122" spans="1:6" x14ac:dyDescent="0.2">
      <c r="A122" s="9"/>
      <c r="B122" s="9"/>
      <c r="C122" s="27"/>
      <c r="D122" s="9"/>
      <c r="E122" s="27"/>
      <c r="F122" s="9"/>
    </row>
    <row r="123" spans="1:6" x14ac:dyDescent="0.2">
      <c r="A123" s="9"/>
      <c r="B123" s="9"/>
      <c r="C123" s="27"/>
      <c r="D123" s="9"/>
      <c r="E123" s="27"/>
      <c r="F123" s="9"/>
    </row>
    <row r="124" spans="1:6" x14ac:dyDescent="0.2">
      <c r="A124" s="9"/>
      <c r="B124" s="9"/>
      <c r="C124" s="27"/>
      <c r="D124" s="9"/>
      <c r="E124" s="27"/>
      <c r="F124" s="9"/>
    </row>
    <row r="125" spans="1:6" x14ac:dyDescent="0.2">
      <c r="A125" s="9"/>
      <c r="B125" s="9"/>
      <c r="C125" s="27"/>
      <c r="D125" s="9"/>
      <c r="E125" s="27"/>
      <c r="F125" s="9"/>
    </row>
    <row r="126" spans="1:6" x14ac:dyDescent="0.2">
      <c r="A126" s="9"/>
      <c r="B126" s="9"/>
      <c r="C126" s="27"/>
      <c r="D126" s="9"/>
      <c r="E126" s="27"/>
      <c r="F126" s="9"/>
    </row>
    <row r="127" spans="1:6" x14ac:dyDescent="0.2">
      <c r="A127" s="9"/>
      <c r="B127" s="9"/>
      <c r="C127" s="27"/>
      <c r="D127" s="9"/>
      <c r="E127" s="27"/>
      <c r="F127" s="9"/>
    </row>
    <row r="128" spans="1:6" x14ac:dyDescent="0.2">
      <c r="A128" s="9"/>
      <c r="B128" s="9"/>
      <c r="C128" s="27"/>
      <c r="D128" s="9"/>
      <c r="E128" s="27"/>
      <c r="F128" s="9"/>
    </row>
    <row r="129" spans="1:6" x14ac:dyDescent="0.2">
      <c r="A129" s="9"/>
      <c r="B129" s="9"/>
      <c r="C129" s="27"/>
      <c r="D129" s="9"/>
      <c r="E129" s="27"/>
      <c r="F129" s="9"/>
    </row>
    <row r="130" spans="1:6" x14ac:dyDescent="0.2">
      <c r="A130" s="9"/>
      <c r="B130" s="9"/>
      <c r="C130" s="27"/>
      <c r="D130" s="9"/>
      <c r="E130" s="27"/>
      <c r="F130" s="9"/>
    </row>
    <row r="131" spans="1:6" x14ac:dyDescent="0.2">
      <c r="A131" s="9"/>
      <c r="B131" s="9"/>
      <c r="C131" s="27"/>
      <c r="D131" s="9"/>
      <c r="E131" s="27"/>
      <c r="F131" s="9"/>
    </row>
    <row r="132" spans="1:6" x14ac:dyDescent="0.2">
      <c r="A132" s="9"/>
      <c r="B132" s="9"/>
      <c r="C132" s="27"/>
      <c r="D132" s="9"/>
      <c r="E132" s="27"/>
      <c r="F132" s="9"/>
    </row>
    <row r="133" spans="1:6" x14ac:dyDescent="0.2">
      <c r="A133" s="9"/>
      <c r="B133" s="9"/>
      <c r="C133" s="27"/>
      <c r="D133" s="9"/>
      <c r="E133" s="27"/>
      <c r="F133" s="9"/>
    </row>
    <row r="134" spans="1:6" x14ac:dyDescent="0.2">
      <c r="A134" s="9"/>
      <c r="B134" s="9"/>
      <c r="C134" s="27"/>
      <c r="D134" s="9"/>
      <c r="E134" s="27"/>
      <c r="F134" s="9"/>
    </row>
    <row r="135" spans="1:6" x14ac:dyDescent="0.2">
      <c r="A135" s="9"/>
      <c r="B135" s="9"/>
      <c r="C135" s="27"/>
      <c r="D135" s="9"/>
      <c r="E135" s="27"/>
      <c r="F135" s="9"/>
    </row>
    <row r="136" spans="1:6" x14ac:dyDescent="0.2">
      <c r="A136" s="9"/>
      <c r="B136" s="9"/>
      <c r="C136" s="27"/>
      <c r="D136" s="9"/>
      <c r="E136" s="27"/>
      <c r="F136" s="9"/>
    </row>
    <row r="137" spans="1:6" x14ac:dyDescent="0.2">
      <c r="A137" s="9"/>
      <c r="B137" s="9"/>
      <c r="C137" s="27"/>
      <c r="D137" s="9"/>
      <c r="E137" s="27"/>
      <c r="F137" s="9"/>
    </row>
    <row r="138" spans="1:6" x14ac:dyDescent="0.2">
      <c r="A138" s="9"/>
      <c r="B138" s="9"/>
      <c r="C138" s="27"/>
      <c r="D138" s="9"/>
      <c r="E138" s="27"/>
      <c r="F138" s="9"/>
    </row>
    <row r="139" spans="1:6" x14ac:dyDescent="0.2">
      <c r="A139" s="9"/>
      <c r="B139" s="9"/>
      <c r="C139" s="27"/>
      <c r="D139" s="9"/>
      <c r="E139" s="27"/>
      <c r="F139" s="9"/>
    </row>
    <row r="140" spans="1:6" x14ac:dyDescent="0.2">
      <c r="A140" s="9"/>
      <c r="B140" s="9"/>
      <c r="C140" s="27"/>
      <c r="D140" s="9"/>
      <c r="E140" s="27"/>
      <c r="F140" s="9"/>
    </row>
    <row r="141" spans="1:6" x14ac:dyDescent="0.2">
      <c r="A141" s="9"/>
      <c r="B141" s="9"/>
      <c r="C141" s="27"/>
      <c r="D141" s="9"/>
      <c r="E141" s="27"/>
      <c r="F141" s="9"/>
    </row>
    <row r="142" spans="1:6" x14ac:dyDescent="0.2">
      <c r="A142" s="9"/>
      <c r="B142" s="9"/>
      <c r="C142" s="27"/>
      <c r="D142" s="9"/>
      <c r="E142" s="27"/>
      <c r="F142" s="9"/>
    </row>
    <row r="143" spans="1:6" x14ac:dyDescent="0.2">
      <c r="A143" s="9"/>
      <c r="B143" s="9"/>
      <c r="C143" s="27"/>
      <c r="D143" s="9"/>
      <c r="E143" s="27"/>
      <c r="F143" s="9"/>
    </row>
    <row r="144" spans="1:6" x14ac:dyDescent="0.2">
      <c r="A144" s="9"/>
      <c r="B144" s="9"/>
      <c r="C144" s="27"/>
      <c r="D144" s="9"/>
      <c r="E144" s="27"/>
      <c r="F144" s="9"/>
    </row>
    <row r="145" spans="1:6" x14ac:dyDescent="0.2">
      <c r="A145" s="9"/>
      <c r="B145" s="9"/>
      <c r="C145" s="27"/>
      <c r="D145" s="9"/>
      <c r="E145" s="27"/>
      <c r="F145" s="9"/>
    </row>
    <row r="146" spans="1:6" x14ac:dyDescent="0.2">
      <c r="A146" s="9"/>
      <c r="B146" s="9"/>
      <c r="C146" s="27"/>
      <c r="D146" s="9"/>
      <c r="E146" s="27"/>
      <c r="F146" s="9"/>
    </row>
    <row r="147" spans="1:6" x14ac:dyDescent="0.2">
      <c r="A147" s="9"/>
      <c r="B147" s="9"/>
      <c r="C147" s="27"/>
      <c r="D147" s="9"/>
      <c r="E147" s="27"/>
      <c r="F147" s="9"/>
    </row>
    <row r="148" spans="1:6" x14ac:dyDescent="0.2">
      <c r="A148" s="9"/>
      <c r="B148" s="9"/>
      <c r="C148" s="27"/>
      <c r="D148" s="9"/>
      <c r="E148" s="27"/>
      <c r="F148" s="9"/>
    </row>
    <row r="149" spans="1:6" x14ac:dyDescent="0.2">
      <c r="A149" s="9"/>
      <c r="B149" s="9"/>
      <c r="C149" s="27"/>
      <c r="D149" s="9"/>
      <c r="E149" s="27"/>
      <c r="F149" s="9"/>
    </row>
    <row r="150" spans="1:6" x14ac:dyDescent="0.2">
      <c r="A150" s="9"/>
      <c r="B150" s="9"/>
      <c r="C150" s="27"/>
      <c r="D150" s="9"/>
      <c r="E150" s="27"/>
      <c r="F150" s="9"/>
    </row>
    <row r="151" spans="1:6" x14ac:dyDescent="0.2">
      <c r="A151" s="9"/>
      <c r="B151" s="9"/>
      <c r="C151" s="27"/>
      <c r="D151" s="9"/>
      <c r="E151" s="27"/>
      <c r="F151" s="9"/>
    </row>
    <row r="152" spans="1:6" x14ac:dyDescent="0.2">
      <c r="A152" s="9"/>
      <c r="B152" s="9"/>
      <c r="C152" s="27"/>
      <c r="D152" s="9"/>
      <c r="E152" s="27"/>
      <c r="F152" s="9"/>
    </row>
    <row r="153" spans="1:6" x14ac:dyDescent="0.2">
      <c r="A153" s="9"/>
      <c r="B153" s="9"/>
      <c r="C153" s="27"/>
      <c r="D153" s="9"/>
      <c r="E153" s="27"/>
      <c r="F153" s="9"/>
    </row>
    <row r="154" spans="1:6" x14ac:dyDescent="0.2">
      <c r="A154" s="9"/>
      <c r="B154" s="9"/>
      <c r="C154" s="27"/>
      <c r="D154" s="9"/>
      <c r="E154" s="27"/>
      <c r="F154" s="9"/>
    </row>
    <row r="155" spans="1:6" x14ac:dyDescent="0.2">
      <c r="A155" s="9"/>
      <c r="B155" s="9"/>
      <c r="C155" s="27"/>
      <c r="D155" s="9"/>
      <c r="E155" s="27"/>
      <c r="F155" s="9"/>
    </row>
    <row r="156" spans="1:6" x14ac:dyDescent="0.2">
      <c r="A156" s="9"/>
      <c r="B156" s="9"/>
      <c r="C156" s="27"/>
      <c r="D156" s="9"/>
      <c r="E156" s="27"/>
      <c r="F156" s="9"/>
    </row>
    <row r="157" spans="1:6" x14ac:dyDescent="0.2">
      <c r="A157" s="9"/>
      <c r="B157" s="9"/>
      <c r="C157" s="27"/>
      <c r="D157" s="9"/>
      <c r="E157" s="27"/>
      <c r="F157" s="9"/>
    </row>
    <row r="158" spans="1:6" x14ac:dyDescent="0.2">
      <c r="A158" s="9"/>
      <c r="B158" s="9"/>
      <c r="C158" s="27"/>
      <c r="D158" s="9"/>
      <c r="E158" s="27"/>
      <c r="F158" s="9"/>
    </row>
    <row r="159" spans="1:6" x14ac:dyDescent="0.2">
      <c r="A159" s="9"/>
      <c r="B159" s="9"/>
      <c r="C159" s="27"/>
      <c r="D159" s="9"/>
      <c r="E159" s="27"/>
      <c r="F159" s="9"/>
    </row>
    <row r="160" spans="1:6" x14ac:dyDescent="0.2">
      <c r="A160" s="9"/>
      <c r="B160" s="9"/>
      <c r="C160" s="27"/>
      <c r="D160" s="9"/>
      <c r="E160" s="27"/>
      <c r="F160" s="9"/>
    </row>
    <row r="161" spans="1:6" x14ac:dyDescent="0.2">
      <c r="A161" s="9"/>
      <c r="B161" s="9"/>
      <c r="C161" s="27"/>
      <c r="D161" s="9"/>
      <c r="E161" s="27"/>
      <c r="F161" s="9"/>
    </row>
    <row r="162" spans="1:6" x14ac:dyDescent="0.2">
      <c r="A162" s="9"/>
      <c r="B162" s="9"/>
      <c r="C162" s="27"/>
      <c r="D162" s="9"/>
      <c r="E162" s="27"/>
      <c r="F162" s="9"/>
    </row>
    <row r="163" spans="1:6" x14ac:dyDescent="0.2">
      <c r="A163" s="9"/>
      <c r="B163" s="9"/>
      <c r="C163" s="27"/>
      <c r="D163" s="9"/>
      <c r="E163" s="27"/>
      <c r="F163" s="9"/>
    </row>
    <row r="164" spans="1:6" x14ac:dyDescent="0.2">
      <c r="A164" s="9"/>
      <c r="B164" s="9"/>
      <c r="C164" s="27"/>
      <c r="D164" s="9"/>
      <c r="E164" s="27"/>
      <c r="F164" s="9"/>
    </row>
    <row r="165" spans="1:6" x14ac:dyDescent="0.2">
      <c r="A165" s="9"/>
      <c r="B165" s="9"/>
      <c r="C165" s="27"/>
      <c r="D165" s="9"/>
      <c r="E165" s="27"/>
      <c r="F165" s="9"/>
    </row>
    <row r="166" spans="1:6" x14ac:dyDescent="0.2">
      <c r="A166" s="9"/>
      <c r="B166" s="9"/>
      <c r="C166" s="27"/>
      <c r="D166" s="9"/>
      <c r="E166" s="27"/>
      <c r="F166" s="9"/>
    </row>
    <row r="167" spans="1:6" x14ac:dyDescent="0.2">
      <c r="A167" s="9"/>
      <c r="B167" s="9"/>
      <c r="C167" s="27"/>
      <c r="D167" s="9"/>
      <c r="E167" s="27"/>
      <c r="F167" s="9"/>
    </row>
    <row r="168" spans="1:6" x14ac:dyDescent="0.2">
      <c r="A168" s="9"/>
      <c r="B168" s="9"/>
      <c r="C168" s="27"/>
      <c r="D168" s="9"/>
      <c r="E168" s="27"/>
      <c r="F168" s="9"/>
    </row>
    <row r="169" spans="1:6" x14ac:dyDescent="0.2">
      <c r="A169" s="9"/>
      <c r="B169" s="9"/>
      <c r="C169" s="27"/>
      <c r="D169" s="9"/>
      <c r="E169" s="27"/>
      <c r="F169" s="9"/>
    </row>
    <row r="170" spans="1:6" x14ac:dyDescent="0.2">
      <c r="A170" s="9"/>
      <c r="B170" s="9"/>
      <c r="C170" s="27"/>
      <c r="D170" s="9"/>
      <c r="E170" s="27"/>
      <c r="F170" s="9"/>
    </row>
    <row r="171" spans="1:6" x14ac:dyDescent="0.2">
      <c r="A171" s="9"/>
      <c r="B171" s="9"/>
      <c r="C171" s="27"/>
      <c r="D171" s="9"/>
      <c r="E171" s="27"/>
      <c r="F171" s="9"/>
    </row>
    <row r="172" spans="1:6" x14ac:dyDescent="0.2">
      <c r="A172" s="9"/>
      <c r="B172" s="9"/>
      <c r="C172" s="27"/>
      <c r="D172" s="9"/>
      <c r="E172" s="27"/>
      <c r="F172" s="9"/>
    </row>
    <row r="173" spans="1:6" x14ac:dyDescent="0.2">
      <c r="A173" s="9"/>
      <c r="B173" s="9"/>
      <c r="C173" s="27"/>
      <c r="D173" s="9"/>
      <c r="E173" s="27"/>
      <c r="F173" s="9"/>
    </row>
    <row r="174" spans="1:6" x14ac:dyDescent="0.2">
      <c r="A174" s="9"/>
      <c r="B174" s="9"/>
      <c r="C174" s="27"/>
      <c r="D174" s="9"/>
      <c r="E174" s="27"/>
      <c r="F174" s="9"/>
    </row>
    <row r="175" spans="1:6" x14ac:dyDescent="0.2">
      <c r="A175" s="9"/>
      <c r="B175" s="9"/>
      <c r="C175" s="27"/>
      <c r="D175" s="9"/>
      <c r="E175" s="27"/>
      <c r="F175" s="9"/>
    </row>
    <row r="176" spans="1:6" x14ac:dyDescent="0.2">
      <c r="A176" s="9"/>
      <c r="B176" s="9"/>
      <c r="C176" s="27"/>
      <c r="D176" s="9"/>
      <c r="E176" s="27"/>
      <c r="F176" s="9"/>
    </row>
    <row r="177" spans="1:6" x14ac:dyDescent="0.2">
      <c r="A177" s="9"/>
      <c r="B177" s="9"/>
      <c r="C177" s="27"/>
      <c r="D177" s="9"/>
      <c r="E177" s="27"/>
      <c r="F177" s="9"/>
    </row>
    <row r="178" spans="1:6" x14ac:dyDescent="0.2">
      <c r="A178" s="9"/>
      <c r="B178" s="9"/>
      <c r="C178" s="27"/>
      <c r="D178" s="9"/>
      <c r="E178" s="27"/>
      <c r="F178" s="9"/>
    </row>
    <row r="179" spans="1:6" x14ac:dyDescent="0.2">
      <c r="A179" s="9"/>
      <c r="B179" s="9"/>
      <c r="C179" s="27"/>
      <c r="D179" s="9"/>
      <c r="E179" s="27"/>
      <c r="F179" s="9"/>
    </row>
    <row r="180" spans="1:6" x14ac:dyDescent="0.2">
      <c r="A180" s="9"/>
      <c r="B180" s="9"/>
      <c r="C180" s="27"/>
      <c r="D180" s="9"/>
      <c r="E180" s="27"/>
      <c r="F180" s="9"/>
    </row>
    <row r="181" spans="1:6" x14ac:dyDescent="0.2">
      <c r="A181" s="9"/>
      <c r="B181" s="9"/>
      <c r="C181" s="27"/>
      <c r="D181" s="9"/>
      <c r="E181" s="27"/>
      <c r="F181" s="9"/>
    </row>
    <row r="182" spans="1:6" x14ac:dyDescent="0.2">
      <c r="A182" s="9"/>
      <c r="B182" s="9"/>
      <c r="C182" s="27"/>
      <c r="D182" s="9"/>
      <c r="E182" s="27"/>
      <c r="F182" s="9"/>
    </row>
    <row r="183" spans="1:6" x14ac:dyDescent="0.2">
      <c r="A183" s="9"/>
      <c r="B183" s="9"/>
      <c r="C183" s="27"/>
      <c r="D183" s="9"/>
      <c r="E183" s="27"/>
      <c r="F183" s="9"/>
    </row>
    <row r="184" spans="1:6" x14ac:dyDescent="0.2">
      <c r="A184" s="9"/>
      <c r="B184" s="9"/>
      <c r="C184" s="27"/>
      <c r="D184" s="9"/>
      <c r="E184" s="27"/>
      <c r="F184" s="9"/>
    </row>
    <row r="185" spans="1:6" x14ac:dyDescent="0.2">
      <c r="A185" s="9"/>
      <c r="B185" s="9"/>
      <c r="C185" s="27"/>
      <c r="D185" s="9"/>
      <c r="E185" s="27"/>
      <c r="F185" s="9"/>
    </row>
    <row r="186" spans="1:6" x14ac:dyDescent="0.2">
      <c r="A186" s="9"/>
      <c r="B186" s="9"/>
      <c r="C186" s="27"/>
      <c r="D186" s="9"/>
      <c r="E186" s="27"/>
      <c r="F186" s="9"/>
    </row>
    <row r="187" spans="1:6" x14ac:dyDescent="0.2">
      <c r="A187" s="9"/>
      <c r="B187" s="9"/>
      <c r="C187" s="27"/>
      <c r="D187" s="9"/>
      <c r="E187" s="27"/>
      <c r="F187" s="9"/>
    </row>
    <row r="188" spans="1:6" x14ac:dyDescent="0.2">
      <c r="A188" s="9"/>
      <c r="B188" s="9"/>
      <c r="C188" s="27"/>
      <c r="D188" s="9"/>
      <c r="E188" s="27"/>
      <c r="F188" s="9"/>
    </row>
    <row r="189" spans="1:6" x14ac:dyDescent="0.2">
      <c r="A189" s="9"/>
      <c r="B189" s="9"/>
      <c r="C189" s="27"/>
      <c r="D189" s="9"/>
      <c r="E189" s="27"/>
      <c r="F189" s="9"/>
    </row>
    <row r="190" spans="1:6" x14ac:dyDescent="0.2">
      <c r="A190" s="9"/>
      <c r="B190" s="9"/>
      <c r="C190" s="27"/>
      <c r="D190" s="9"/>
      <c r="E190" s="27"/>
      <c r="F190" s="9"/>
    </row>
    <row r="191" spans="1:6" x14ac:dyDescent="0.2">
      <c r="A191" s="9"/>
      <c r="B191" s="9"/>
      <c r="C191" s="27"/>
      <c r="D191" s="9"/>
      <c r="E191" s="27"/>
      <c r="F191" s="9"/>
    </row>
    <row r="192" spans="1:6" x14ac:dyDescent="0.2">
      <c r="A192" s="9"/>
      <c r="B192" s="9"/>
      <c r="C192" s="27"/>
      <c r="D192" s="9"/>
      <c r="E192" s="27"/>
      <c r="F192" s="9"/>
    </row>
    <row r="193" spans="1:6" x14ac:dyDescent="0.2">
      <c r="A193" s="9"/>
      <c r="B193" s="9"/>
      <c r="C193" s="27"/>
      <c r="D193" s="9"/>
      <c r="E193" s="27"/>
      <c r="F193" s="9"/>
    </row>
    <row r="194" spans="1:6" x14ac:dyDescent="0.2">
      <c r="A194" s="9"/>
      <c r="B194" s="9"/>
      <c r="C194" s="27"/>
      <c r="D194" s="9"/>
      <c r="E194" s="27"/>
      <c r="F194" s="9"/>
    </row>
    <row r="195" spans="1:6" x14ac:dyDescent="0.2">
      <c r="A195" s="9"/>
      <c r="B195" s="9"/>
      <c r="C195" s="27"/>
      <c r="D195" s="9"/>
      <c r="E195" s="27"/>
      <c r="F195" s="9"/>
    </row>
    <row r="196" spans="1:6" x14ac:dyDescent="0.2">
      <c r="A196" s="9"/>
      <c r="B196" s="9"/>
      <c r="C196" s="27"/>
      <c r="D196" s="9"/>
      <c r="E196" s="27"/>
      <c r="F196" s="9"/>
    </row>
    <row r="197" spans="1:6" x14ac:dyDescent="0.2">
      <c r="A197" s="9"/>
      <c r="B197" s="9"/>
      <c r="C197" s="27"/>
      <c r="D197" s="9"/>
      <c r="E197" s="27"/>
      <c r="F197" s="9"/>
    </row>
    <row r="198" spans="1:6" x14ac:dyDescent="0.2">
      <c r="A198" s="9"/>
      <c r="B198" s="9"/>
      <c r="C198" s="27"/>
      <c r="D198" s="9"/>
      <c r="E198" s="27"/>
      <c r="F198" s="9"/>
    </row>
    <row r="199" spans="1:6" x14ac:dyDescent="0.2">
      <c r="A199" s="9"/>
      <c r="B199" s="9"/>
      <c r="C199" s="27"/>
      <c r="D199" s="9"/>
      <c r="E199" s="27"/>
      <c r="F199" s="9"/>
    </row>
    <row r="200" spans="1:6" x14ac:dyDescent="0.2">
      <c r="A200" s="9"/>
      <c r="B200" s="9"/>
      <c r="C200" s="27"/>
      <c r="D200" s="9"/>
      <c r="E200" s="27"/>
      <c r="F200" s="9"/>
    </row>
    <row r="201" spans="1:6" x14ac:dyDescent="0.2">
      <c r="A201" s="9"/>
      <c r="B201" s="9"/>
      <c r="C201" s="27"/>
      <c r="D201" s="9"/>
      <c r="E201" s="27"/>
      <c r="F201" s="9"/>
    </row>
    <row r="202" spans="1:6" x14ac:dyDescent="0.2">
      <c r="A202" s="9"/>
      <c r="B202" s="9"/>
      <c r="C202" s="27"/>
      <c r="D202" s="9"/>
      <c r="E202" s="27"/>
      <c r="F202" s="9"/>
    </row>
    <row r="203" spans="1:6" x14ac:dyDescent="0.2">
      <c r="A203" s="9"/>
      <c r="B203" s="9"/>
      <c r="C203" s="27"/>
      <c r="D203" s="9"/>
      <c r="E203" s="27"/>
      <c r="F203" s="9"/>
    </row>
    <row r="204" spans="1:6" x14ac:dyDescent="0.2">
      <c r="A204" s="9"/>
      <c r="B204" s="9"/>
      <c r="C204" s="27"/>
      <c r="D204" s="9"/>
      <c r="E204" s="27"/>
      <c r="F204" s="9"/>
    </row>
    <row r="205" spans="1:6" x14ac:dyDescent="0.2">
      <c r="A205" s="9"/>
      <c r="B205" s="9"/>
      <c r="C205" s="27"/>
      <c r="D205" s="9"/>
      <c r="E205" s="27"/>
      <c r="F205" s="9"/>
    </row>
    <row r="206" spans="1:6" x14ac:dyDescent="0.2">
      <c r="A206" s="9"/>
      <c r="B206" s="9"/>
      <c r="C206" s="27"/>
      <c r="D206" s="9"/>
      <c r="E206" s="27"/>
      <c r="F206" s="9"/>
    </row>
    <row r="207" spans="1:6" x14ac:dyDescent="0.2">
      <c r="A207" s="9"/>
      <c r="B207" s="9"/>
      <c r="C207" s="27"/>
      <c r="D207" s="9"/>
      <c r="E207" s="27"/>
      <c r="F207" s="9"/>
    </row>
    <row r="208" spans="1:6" x14ac:dyDescent="0.2">
      <c r="A208" s="9"/>
      <c r="B208" s="9"/>
      <c r="C208" s="27"/>
      <c r="D208" s="9"/>
      <c r="E208" s="27"/>
      <c r="F208" s="9"/>
    </row>
    <row r="209" spans="1:6" x14ac:dyDescent="0.2">
      <c r="A209" s="9"/>
      <c r="B209" s="9"/>
      <c r="C209" s="27"/>
      <c r="D209" s="9"/>
      <c r="E209" s="27"/>
      <c r="F209" s="9"/>
    </row>
    <row r="210" spans="1:6" x14ac:dyDescent="0.2">
      <c r="A210" s="9"/>
      <c r="B210" s="9"/>
      <c r="C210" s="27"/>
      <c r="D210" s="9"/>
      <c r="E210" s="27"/>
      <c r="F210" s="9"/>
    </row>
    <row r="211" spans="1:6" x14ac:dyDescent="0.2">
      <c r="A211" s="9"/>
      <c r="B211" s="9"/>
      <c r="C211" s="27"/>
      <c r="D211" s="9"/>
      <c r="E211" s="27"/>
      <c r="F211" s="9"/>
    </row>
    <row r="212" spans="1:6" x14ac:dyDescent="0.2">
      <c r="A212" s="9"/>
      <c r="B212" s="9"/>
      <c r="C212" s="27"/>
      <c r="D212" s="9"/>
      <c r="E212" s="27"/>
      <c r="F212" s="9"/>
    </row>
    <row r="213" spans="1:6" x14ac:dyDescent="0.2">
      <c r="A213" s="9"/>
      <c r="B213" s="9"/>
      <c r="C213" s="27"/>
      <c r="D213" s="9"/>
      <c r="E213" s="27"/>
      <c r="F213" s="9"/>
    </row>
    <row r="214" spans="1:6" x14ac:dyDescent="0.2">
      <c r="A214" s="9"/>
      <c r="B214" s="9"/>
      <c r="C214" s="27"/>
      <c r="D214" s="9"/>
      <c r="E214" s="27"/>
      <c r="F214" s="9"/>
    </row>
    <row r="215" spans="1:6" x14ac:dyDescent="0.2">
      <c r="A215" s="9"/>
      <c r="B215" s="9"/>
      <c r="C215" s="27"/>
      <c r="D215" s="9"/>
      <c r="E215" s="27"/>
      <c r="F215" s="9"/>
    </row>
    <row r="216" spans="1:6" x14ac:dyDescent="0.2">
      <c r="A216" s="9"/>
      <c r="B216" s="9"/>
      <c r="C216" s="27"/>
      <c r="D216" s="9"/>
      <c r="E216" s="27"/>
      <c r="F216" s="9"/>
    </row>
    <row r="217" spans="1:6" x14ac:dyDescent="0.2">
      <c r="A217" s="9"/>
      <c r="B217" s="9"/>
      <c r="C217" s="27"/>
      <c r="D217" s="9"/>
      <c r="E217" s="27"/>
      <c r="F217" s="9"/>
    </row>
    <row r="218" spans="1:6" x14ac:dyDescent="0.2">
      <c r="A218" s="9"/>
      <c r="B218" s="9"/>
      <c r="C218" s="27"/>
      <c r="D218" s="9"/>
      <c r="E218" s="27"/>
      <c r="F218" s="9"/>
    </row>
    <row r="219" spans="1:6" x14ac:dyDescent="0.2">
      <c r="A219" s="9"/>
      <c r="B219" s="9"/>
      <c r="C219" s="27"/>
      <c r="D219" s="9"/>
      <c r="E219" s="27"/>
      <c r="F219" s="9"/>
    </row>
    <row r="220" spans="1:6" x14ac:dyDescent="0.2">
      <c r="A220" s="9"/>
      <c r="B220" s="9"/>
      <c r="C220" s="27"/>
      <c r="D220" s="9"/>
      <c r="E220" s="27"/>
      <c r="F220" s="9"/>
    </row>
    <row r="221" spans="1:6" x14ac:dyDescent="0.2">
      <c r="A221" s="9"/>
      <c r="B221" s="9"/>
      <c r="C221" s="27"/>
      <c r="D221" s="9"/>
      <c r="E221" s="27"/>
      <c r="F221" s="9"/>
    </row>
    <row r="222" spans="1:6" x14ac:dyDescent="0.2">
      <c r="A222" s="9"/>
      <c r="B222" s="9"/>
      <c r="C222" s="27"/>
      <c r="D222" s="9"/>
      <c r="E222" s="27"/>
      <c r="F222" s="9"/>
    </row>
    <row r="223" spans="1:6" x14ac:dyDescent="0.2">
      <c r="A223" s="9"/>
      <c r="B223" s="9"/>
      <c r="C223" s="27"/>
      <c r="D223" s="9"/>
      <c r="E223" s="27"/>
      <c r="F223" s="9"/>
    </row>
    <row r="224" spans="1:6" x14ac:dyDescent="0.2">
      <c r="A224" s="9"/>
      <c r="B224" s="9"/>
      <c r="C224" s="27"/>
      <c r="D224" s="9"/>
      <c r="E224" s="27"/>
      <c r="F224" s="9"/>
    </row>
    <row r="225" spans="1:6" x14ac:dyDescent="0.2">
      <c r="A225" s="9"/>
      <c r="B225" s="9"/>
      <c r="C225" s="27"/>
      <c r="D225" s="9"/>
      <c r="E225" s="27"/>
      <c r="F225" s="9"/>
    </row>
    <row r="226" spans="1:6" x14ac:dyDescent="0.2">
      <c r="A226" s="9"/>
      <c r="B226" s="9"/>
      <c r="C226" s="27"/>
      <c r="D226" s="9"/>
      <c r="E226" s="27"/>
      <c r="F226" s="9"/>
    </row>
    <row r="227" spans="1:6" x14ac:dyDescent="0.2">
      <c r="A227" s="9"/>
      <c r="B227" s="9"/>
      <c r="C227" s="27"/>
      <c r="D227" s="9"/>
      <c r="E227" s="27"/>
      <c r="F227" s="9"/>
    </row>
    <row r="228" spans="1:6" x14ac:dyDescent="0.2">
      <c r="A228" s="9"/>
      <c r="B228" s="9"/>
      <c r="C228" s="27"/>
      <c r="D228" s="9"/>
      <c r="E228" s="27"/>
      <c r="F228" s="9"/>
    </row>
    <row r="229" spans="1:6" x14ac:dyDescent="0.2">
      <c r="A229" s="9"/>
      <c r="B229" s="9"/>
      <c r="C229" s="27"/>
      <c r="D229" s="9"/>
      <c r="E229" s="27"/>
      <c r="F229" s="9"/>
    </row>
    <row r="230" spans="1:6" x14ac:dyDescent="0.2">
      <c r="A230" s="9"/>
      <c r="B230" s="9"/>
      <c r="C230" s="27"/>
      <c r="D230" s="9"/>
      <c r="E230" s="27"/>
      <c r="F230" s="9"/>
    </row>
    <row r="231" spans="1:6" x14ac:dyDescent="0.2">
      <c r="A231" s="9"/>
      <c r="B231" s="9"/>
      <c r="C231" s="27"/>
      <c r="D231" s="9"/>
      <c r="E231" s="27"/>
      <c r="F231" s="9"/>
    </row>
    <row r="232" spans="1:6" x14ac:dyDescent="0.2">
      <c r="A232" s="9"/>
      <c r="B232" s="9"/>
      <c r="C232" s="27"/>
      <c r="D232" s="9"/>
      <c r="E232" s="27"/>
      <c r="F232" s="9"/>
    </row>
    <row r="233" spans="1:6" x14ac:dyDescent="0.2">
      <c r="A233" s="9"/>
      <c r="B233" s="9"/>
      <c r="C233" s="27"/>
      <c r="D233" s="9"/>
      <c r="E233" s="27"/>
      <c r="F233" s="9"/>
    </row>
    <row r="234" spans="1:6" x14ac:dyDescent="0.2">
      <c r="A234" s="9"/>
      <c r="B234" s="9"/>
      <c r="C234" s="27"/>
      <c r="D234" s="9"/>
      <c r="E234" s="27"/>
      <c r="F234" s="9"/>
    </row>
    <row r="235" spans="1:6" x14ac:dyDescent="0.2">
      <c r="A235" s="9"/>
      <c r="B235" s="9"/>
      <c r="C235" s="27"/>
      <c r="D235" s="9"/>
      <c r="E235" s="27"/>
      <c r="F235" s="9"/>
    </row>
    <row r="236" spans="1:6" x14ac:dyDescent="0.2">
      <c r="A236" s="9"/>
      <c r="B236" s="9"/>
      <c r="C236" s="27"/>
      <c r="D236" s="9"/>
      <c r="E236" s="27"/>
      <c r="F236" s="9"/>
    </row>
    <row r="237" spans="1:6" x14ac:dyDescent="0.2">
      <c r="A237" s="9"/>
      <c r="B237" s="9"/>
      <c r="C237" s="27"/>
      <c r="D237" s="9"/>
      <c r="E237" s="27"/>
      <c r="F237" s="9"/>
    </row>
    <row r="238" spans="1:6" x14ac:dyDescent="0.2">
      <c r="A238" s="9"/>
      <c r="B238" s="9"/>
      <c r="C238" s="27"/>
      <c r="D238" s="9"/>
      <c r="E238" s="27"/>
      <c r="F238" s="9"/>
    </row>
    <row r="239" spans="1:6" x14ac:dyDescent="0.2">
      <c r="A239" s="9"/>
      <c r="B239" s="9"/>
      <c r="C239" s="27"/>
      <c r="D239" s="9"/>
      <c r="E239" s="27"/>
      <c r="F239" s="9"/>
    </row>
    <row r="240" spans="1:6" x14ac:dyDescent="0.2">
      <c r="A240" s="9"/>
      <c r="B240" s="9"/>
      <c r="C240" s="27"/>
      <c r="D240" s="9"/>
      <c r="E240" s="27"/>
      <c r="F240" s="9"/>
    </row>
    <row r="241" spans="1:6" x14ac:dyDescent="0.2">
      <c r="A241" s="9"/>
      <c r="B241" s="9"/>
      <c r="C241" s="27"/>
      <c r="D241" s="9"/>
      <c r="E241" s="27"/>
      <c r="F241" s="9"/>
    </row>
    <row r="242" spans="1:6" x14ac:dyDescent="0.2">
      <c r="A242" s="9"/>
      <c r="B242" s="9"/>
      <c r="C242" s="27"/>
      <c r="D242" s="9"/>
      <c r="E242" s="27"/>
      <c r="F242" s="9"/>
    </row>
    <row r="243" spans="1:6" x14ac:dyDescent="0.2">
      <c r="A243" s="9"/>
      <c r="B243" s="9"/>
      <c r="C243" s="27"/>
      <c r="D243" s="9"/>
      <c r="E243" s="27"/>
      <c r="F243" s="9"/>
    </row>
    <row r="244" spans="1:6" x14ac:dyDescent="0.2">
      <c r="A244" s="9"/>
      <c r="B244" s="9"/>
      <c r="C244" s="27"/>
      <c r="D244" s="9"/>
      <c r="E244" s="27"/>
      <c r="F244" s="9"/>
    </row>
    <row r="245" spans="1:6" x14ac:dyDescent="0.2">
      <c r="A245" s="9"/>
      <c r="B245" s="9"/>
      <c r="C245" s="27"/>
      <c r="D245" s="9"/>
      <c r="E245" s="27"/>
      <c r="F245" s="9"/>
    </row>
    <row r="246" spans="1:6" x14ac:dyDescent="0.2">
      <c r="A246" s="9"/>
      <c r="B246" s="9"/>
      <c r="C246" s="27"/>
      <c r="D246" s="9"/>
      <c r="E246" s="27"/>
      <c r="F246" s="9"/>
    </row>
    <row r="247" spans="1:6" x14ac:dyDescent="0.2">
      <c r="A247" s="9"/>
      <c r="B247" s="9"/>
      <c r="C247" s="27"/>
      <c r="D247" s="9"/>
      <c r="E247" s="27"/>
      <c r="F247" s="9"/>
    </row>
    <row r="248" spans="1:6" x14ac:dyDescent="0.2">
      <c r="A248" s="9"/>
      <c r="B248" s="9"/>
      <c r="C248" s="27"/>
      <c r="D248" s="9"/>
      <c r="E248" s="27"/>
      <c r="F248" s="9"/>
    </row>
    <row r="249" spans="1:6" x14ac:dyDescent="0.2">
      <c r="A249" s="9"/>
      <c r="B249" s="9"/>
      <c r="C249" s="27"/>
      <c r="D249" s="9"/>
      <c r="E249" s="27"/>
      <c r="F249" s="9"/>
    </row>
    <row r="250" spans="1:6" x14ac:dyDescent="0.2">
      <c r="A250" s="9"/>
      <c r="B250" s="9"/>
      <c r="C250" s="27"/>
      <c r="D250" s="9"/>
      <c r="E250" s="27"/>
      <c r="F250" s="9"/>
    </row>
    <row r="251" spans="1:6" x14ac:dyDescent="0.2">
      <c r="A251" s="9"/>
      <c r="B251" s="9"/>
      <c r="C251" s="27"/>
      <c r="D251" s="9"/>
      <c r="E251" s="27"/>
      <c r="F251" s="9"/>
    </row>
    <row r="252" spans="1:6" x14ac:dyDescent="0.2">
      <c r="A252" s="9"/>
      <c r="B252" s="9"/>
      <c r="C252" s="27"/>
      <c r="D252" s="9"/>
      <c r="E252" s="27"/>
      <c r="F252" s="9"/>
    </row>
    <row r="253" spans="1:6" x14ac:dyDescent="0.2">
      <c r="A253" s="9"/>
      <c r="B253" s="9"/>
      <c r="C253" s="27"/>
      <c r="D253" s="9"/>
      <c r="E253" s="27"/>
      <c r="F253" s="9"/>
    </row>
    <row r="254" spans="1:6" x14ac:dyDescent="0.2">
      <c r="A254" s="9"/>
      <c r="B254" s="9"/>
      <c r="C254" s="27"/>
      <c r="D254" s="9"/>
      <c r="E254" s="27"/>
      <c r="F254" s="9"/>
    </row>
    <row r="255" spans="1:6" x14ac:dyDescent="0.2">
      <c r="A255" s="9"/>
      <c r="B255" s="9"/>
      <c r="C255" s="27"/>
      <c r="D255" s="9"/>
      <c r="E255" s="27"/>
      <c r="F255" s="9"/>
    </row>
    <row r="256" spans="1:6" x14ac:dyDescent="0.2">
      <c r="A256" s="9"/>
      <c r="B256" s="9"/>
      <c r="C256" s="27"/>
      <c r="D256" s="9"/>
      <c r="E256" s="27"/>
      <c r="F256" s="9"/>
    </row>
    <row r="257" spans="1:6" x14ac:dyDescent="0.2">
      <c r="A257" s="9"/>
      <c r="B257" s="9"/>
      <c r="C257" s="27"/>
      <c r="D257" s="9"/>
      <c r="E257" s="27"/>
      <c r="F257" s="9"/>
    </row>
    <row r="258" spans="1:6" x14ac:dyDescent="0.2">
      <c r="A258" s="9"/>
      <c r="B258" s="9"/>
      <c r="C258" s="27"/>
      <c r="D258" s="9"/>
      <c r="E258" s="27"/>
      <c r="F258" s="9"/>
    </row>
    <row r="259" spans="1:6" x14ac:dyDescent="0.2">
      <c r="A259" s="9"/>
      <c r="B259" s="9"/>
      <c r="C259" s="27"/>
      <c r="D259" s="9"/>
      <c r="E259" s="27"/>
      <c r="F259" s="9"/>
    </row>
    <row r="260" spans="1:6" x14ac:dyDescent="0.2">
      <c r="A260" s="9"/>
      <c r="B260" s="9"/>
      <c r="C260" s="27"/>
      <c r="D260" s="9"/>
      <c r="E260" s="27"/>
      <c r="F260" s="9"/>
    </row>
    <row r="261" spans="1:6" x14ac:dyDescent="0.2">
      <c r="A261" s="9"/>
      <c r="B261" s="9"/>
      <c r="C261" s="27"/>
      <c r="D261" s="9"/>
      <c r="E261" s="27"/>
      <c r="F261" s="9"/>
    </row>
    <row r="262" spans="1:6" x14ac:dyDescent="0.2">
      <c r="A262" s="9"/>
      <c r="B262" s="9"/>
      <c r="C262" s="27"/>
      <c r="D262" s="9"/>
      <c r="E262" s="27"/>
      <c r="F262" s="9"/>
    </row>
    <row r="263" spans="1:6" x14ac:dyDescent="0.2">
      <c r="A263" s="9"/>
      <c r="B263" s="9"/>
      <c r="C263" s="27"/>
      <c r="D263" s="9"/>
      <c r="E263" s="27"/>
      <c r="F263" s="9"/>
    </row>
    <row r="264" spans="1:6" x14ac:dyDescent="0.2">
      <c r="A264" s="9"/>
      <c r="B264" s="9"/>
      <c r="C264" s="27"/>
      <c r="D264" s="9"/>
      <c r="E264" s="27"/>
      <c r="F264" s="9"/>
    </row>
    <row r="265" spans="1:6" x14ac:dyDescent="0.2">
      <c r="A265" s="9"/>
      <c r="B265" s="9"/>
      <c r="C265" s="27"/>
      <c r="D265" s="9"/>
      <c r="E265" s="27"/>
      <c r="F265" s="9"/>
    </row>
    <row r="266" spans="1:6" x14ac:dyDescent="0.2">
      <c r="A266" s="9"/>
      <c r="B266" s="9"/>
      <c r="C266" s="27"/>
      <c r="D266" s="9"/>
      <c r="E266" s="27"/>
      <c r="F266" s="9"/>
    </row>
    <row r="267" spans="1:6" x14ac:dyDescent="0.2">
      <c r="A267" s="9"/>
      <c r="B267" s="9"/>
      <c r="C267" s="27"/>
      <c r="D267" s="9"/>
      <c r="E267" s="27"/>
      <c r="F267" s="9"/>
    </row>
    <row r="268" spans="1:6" x14ac:dyDescent="0.2">
      <c r="A268" s="9"/>
      <c r="B268" s="9"/>
      <c r="C268" s="27"/>
      <c r="D268" s="9"/>
      <c r="E268" s="27"/>
      <c r="F268" s="9"/>
    </row>
    <row r="269" spans="1:6" x14ac:dyDescent="0.2">
      <c r="A269" s="9"/>
      <c r="B269" s="9"/>
      <c r="C269" s="27"/>
      <c r="D269" s="9"/>
      <c r="E269" s="27"/>
      <c r="F269" s="9"/>
    </row>
    <row r="270" spans="1:6" x14ac:dyDescent="0.2">
      <c r="A270" s="9"/>
      <c r="B270" s="9"/>
      <c r="C270" s="27"/>
      <c r="D270" s="9"/>
      <c r="E270" s="27"/>
      <c r="F270" s="9"/>
    </row>
    <row r="271" spans="1:6" x14ac:dyDescent="0.2">
      <c r="A271" s="9"/>
      <c r="B271" s="9"/>
      <c r="C271" s="27"/>
      <c r="D271" s="9"/>
      <c r="E271" s="27"/>
      <c r="F271" s="9"/>
    </row>
    <row r="272" spans="1:6" x14ac:dyDescent="0.2">
      <c r="A272" s="9"/>
      <c r="B272" s="9"/>
      <c r="C272" s="27"/>
      <c r="D272" s="9"/>
      <c r="E272" s="27"/>
      <c r="F272" s="9"/>
    </row>
    <row r="273" spans="1:6" x14ac:dyDescent="0.2">
      <c r="A273" s="9"/>
      <c r="B273" s="9"/>
      <c r="C273" s="27"/>
      <c r="D273" s="9"/>
      <c r="E273" s="27"/>
      <c r="F273" s="9"/>
    </row>
    <row r="274" spans="1:6" x14ac:dyDescent="0.2">
      <c r="A274" s="9"/>
      <c r="B274" s="9"/>
      <c r="C274" s="27"/>
      <c r="D274" s="9"/>
      <c r="E274" s="27"/>
      <c r="F274" s="9"/>
    </row>
    <row r="275" spans="1:6" x14ac:dyDescent="0.2">
      <c r="A275" s="9"/>
      <c r="B275" s="9"/>
      <c r="C275" s="27"/>
      <c r="D275" s="9"/>
      <c r="E275" s="27"/>
      <c r="F275" s="9"/>
    </row>
    <row r="276" spans="1:6" x14ac:dyDescent="0.2">
      <c r="A276" s="9"/>
      <c r="B276" s="9"/>
      <c r="C276" s="27"/>
      <c r="D276" s="9"/>
      <c r="E276" s="27"/>
      <c r="F276" s="9"/>
    </row>
    <row r="277" spans="1:6" x14ac:dyDescent="0.2">
      <c r="A277" s="9"/>
      <c r="B277" s="9"/>
      <c r="C277" s="27"/>
      <c r="D277" s="9"/>
      <c r="E277" s="27"/>
      <c r="F277" s="9"/>
    </row>
    <row r="278" spans="1:6" x14ac:dyDescent="0.2">
      <c r="A278" s="9"/>
      <c r="B278" s="9"/>
      <c r="C278" s="27"/>
      <c r="D278" s="9"/>
      <c r="E278" s="27"/>
      <c r="F278" s="9"/>
    </row>
    <row r="279" spans="1:6" x14ac:dyDescent="0.2">
      <c r="A279" s="9"/>
      <c r="B279" s="9"/>
      <c r="C279" s="27"/>
      <c r="D279" s="9"/>
      <c r="E279" s="27"/>
      <c r="F279" s="9"/>
    </row>
    <row r="280" spans="1:6" x14ac:dyDescent="0.2">
      <c r="A280" s="9"/>
      <c r="B280" s="9"/>
      <c r="C280" s="27"/>
      <c r="D280" s="9"/>
      <c r="E280" s="27"/>
      <c r="F280" s="9"/>
    </row>
    <row r="281" spans="1:6" x14ac:dyDescent="0.2">
      <c r="A281" s="9"/>
      <c r="B281" s="9"/>
      <c r="C281" s="27"/>
      <c r="D281" s="9"/>
      <c r="E281" s="27"/>
      <c r="F281" s="9"/>
    </row>
    <row r="282" spans="1:6" x14ac:dyDescent="0.2">
      <c r="A282" s="9"/>
      <c r="B282" s="9"/>
      <c r="C282" s="27"/>
      <c r="D282" s="9"/>
      <c r="E282" s="27"/>
      <c r="F282" s="9"/>
    </row>
    <row r="283" spans="1:6" x14ac:dyDescent="0.2">
      <c r="A283" s="9"/>
      <c r="B283" s="9"/>
      <c r="C283" s="27"/>
      <c r="D283" s="9"/>
      <c r="E283" s="27"/>
      <c r="F283" s="9"/>
    </row>
    <row r="284" spans="1:6" x14ac:dyDescent="0.2">
      <c r="A284" s="9"/>
      <c r="B284" s="9"/>
      <c r="C284" s="27"/>
      <c r="D284" s="9"/>
      <c r="E284" s="27"/>
      <c r="F284" s="9"/>
    </row>
    <row r="285" spans="1:6" x14ac:dyDescent="0.2">
      <c r="A285" s="9"/>
      <c r="B285" s="9"/>
      <c r="C285" s="27"/>
      <c r="D285" s="9"/>
      <c r="E285" s="27"/>
      <c r="F285" s="9"/>
    </row>
    <row r="286" spans="1:6" x14ac:dyDescent="0.2">
      <c r="A286" s="9"/>
      <c r="B286" s="9"/>
      <c r="C286" s="27"/>
      <c r="D286" s="9"/>
      <c r="E286" s="27"/>
      <c r="F286" s="9"/>
    </row>
    <row r="287" spans="1:6" x14ac:dyDescent="0.2">
      <c r="A287" s="9"/>
      <c r="B287" s="9"/>
      <c r="C287" s="27"/>
      <c r="D287" s="9"/>
      <c r="E287" s="27"/>
      <c r="F287" s="9"/>
    </row>
    <row r="288" spans="1:6" x14ac:dyDescent="0.2">
      <c r="A288" s="9"/>
      <c r="B288" s="9"/>
      <c r="C288" s="27"/>
      <c r="D288" s="9"/>
      <c r="E288" s="27"/>
      <c r="F288" s="9"/>
    </row>
    <row r="289" spans="1:6" x14ac:dyDescent="0.2">
      <c r="A289" s="9"/>
      <c r="B289" s="9"/>
      <c r="C289" s="27"/>
      <c r="D289" s="9"/>
      <c r="E289" s="27"/>
      <c r="F289" s="9"/>
    </row>
    <row r="290" spans="1:6" x14ac:dyDescent="0.2">
      <c r="A290" s="9"/>
      <c r="B290" s="9"/>
      <c r="C290" s="27"/>
      <c r="D290" s="9"/>
      <c r="E290" s="27"/>
      <c r="F290" s="9"/>
    </row>
    <row r="291" spans="1:6" x14ac:dyDescent="0.2">
      <c r="A291" s="9"/>
      <c r="B291" s="9"/>
      <c r="C291" s="27"/>
      <c r="D291" s="9"/>
      <c r="E291" s="27"/>
      <c r="F291" s="9"/>
    </row>
    <row r="292" spans="1:6" x14ac:dyDescent="0.2">
      <c r="A292" s="9"/>
      <c r="B292" s="9"/>
      <c r="C292" s="27"/>
      <c r="D292" s="9"/>
      <c r="E292" s="27"/>
      <c r="F292" s="9"/>
    </row>
    <row r="293" spans="1:6" x14ac:dyDescent="0.2">
      <c r="A293" s="9"/>
      <c r="B293" s="9"/>
      <c r="C293" s="27"/>
      <c r="D293" s="9"/>
      <c r="E293" s="27"/>
      <c r="F293" s="9"/>
    </row>
    <row r="294" spans="1:6" x14ac:dyDescent="0.2">
      <c r="A294" s="9"/>
      <c r="B294" s="9"/>
      <c r="C294" s="27"/>
      <c r="D294" s="9"/>
      <c r="E294" s="27"/>
      <c r="F294" s="9"/>
    </row>
    <row r="295" spans="1:6" x14ac:dyDescent="0.2">
      <c r="A295" s="9"/>
      <c r="B295" s="9"/>
      <c r="C295" s="27"/>
      <c r="D295" s="9"/>
      <c r="E295" s="27"/>
      <c r="F295" s="9"/>
    </row>
    <row r="296" spans="1:6" x14ac:dyDescent="0.2">
      <c r="A296" s="9"/>
      <c r="B296" s="9"/>
      <c r="C296" s="27"/>
      <c r="D296" s="9"/>
      <c r="E296" s="27"/>
      <c r="F296" s="9"/>
    </row>
    <row r="297" spans="1:6" x14ac:dyDescent="0.2">
      <c r="A297" s="9"/>
      <c r="B297" s="9"/>
      <c r="C297" s="27"/>
      <c r="D297" s="9"/>
      <c r="E297" s="27"/>
      <c r="F297" s="9"/>
    </row>
    <row r="298" spans="1:6" x14ac:dyDescent="0.2">
      <c r="A298" s="9"/>
      <c r="B298" s="9"/>
      <c r="C298" s="27"/>
      <c r="D298" s="9"/>
      <c r="E298" s="27"/>
      <c r="F298" s="9"/>
    </row>
    <row r="299" spans="1:6" x14ac:dyDescent="0.2">
      <c r="A299" s="9"/>
      <c r="B299" s="9"/>
      <c r="C299" s="27"/>
      <c r="D299" s="9"/>
      <c r="E299" s="27"/>
      <c r="F299" s="9"/>
    </row>
    <row r="300" spans="1:6" x14ac:dyDescent="0.2">
      <c r="A300" s="9"/>
      <c r="B300" s="9"/>
      <c r="C300" s="27"/>
      <c r="D300" s="9"/>
      <c r="E300" s="27"/>
      <c r="F300" s="9"/>
    </row>
    <row r="301" spans="1:6" x14ac:dyDescent="0.2">
      <c r="A301" s="9"/>
      <c r="B301" s="9"/>
      <c r="C301" s="27"/>
      <c r="D301" s="9"/>
      <c r="E301" s="27"/>
      <c r="F301" s="9"/>
    </row>
    <row r="302" spans="1:6" x14ac:dyDescent="0.2">
      <c r="A302" s="9"/>
      <c r="B302" s="9"/>
      <c r="C302" s="27"/>
      <c r="D302" s="9"/>
      <c r="E302" s="27"/>
      <c r="F302" s="9"/>
    </row>
    <row r="303" spans="1:6" x14ac:dyDescent="0.2">
      <c r="A303" s="9"/>
      <c r="B303" s="9"/>
      <c r="C303" s="27"/>
      <c r="D303" s="9"/>
      <c r="E303" s="27"/>
      <c r="F303" s="9"/>
    </row>
    <row r="304" spans="1:6" x14ac:dyDescent="0.2">
      <c r="A304" s="9"/>
      <c r="B304" s="9"/>
      <c r="C304" s="27"/>
      <c r="D304" s="9"/>
      <c r="E304" s="27"/>
      <c r="F304" s="9"/>
    </row>
    <row r="305" spans="1:6" x14ac:dyDescent="0.2">
      <c r="A305" s="9"/>
      <c r="B305" s="9"/>
      <c r="C305" s="27"/>
      <c r="D305" s="9"/>
      <c r="E305" s="27"/>
      <c r="F305" s="9"/>
    </row>
    <row r="306" spans="1:6" x14ac:dyDescent="0.2">
      <c r="A306" s="9"/>
      <c r="B306" s="9"/>
      <c r="C306" s="27"/>
      <c r="D306" s="9"/>
      <c r="E306" s="27"/>
      <c r="F306" s="9"/>
    </row>
    <row r="307" spans="1:6" x14ac:dyDescent="0.2">
      <c r="A307" s="9"/>
      <c r="B307" s="9"/>
      <c r="C307" s="27"/>
      <c r="D307" s="9"/>
      <c r="E307" s="27"/>
      <c r="F307" s="9"/>
    </row>
    <row r="308" spans="1:6" x14ac:dyDescent="0.2">
      <c r="A308" s="9"/>
      <c r="B308" s="9"/>
      <c r="C308" s="27"/>
      <c r="D308" s="9"/>
      <c r="E308" s="27"/>
      <c r="F308" s="9"/>
    </row>
    <row r="309" spans="1:6" x14ac:dyDescent="0.2">
      <c r="A309" s="9"/>
      <c r="B309" s="9"/>
      <c r="C309" s="27"/>
      <c r="D309" s="9"/>
      <c r="E309" s="27"/>
      <c r="F309" s="9"/>
    </row>
    <row r="310" spans="1:6" x14ac:dyDescent="0.2">
      <c r="A310" s="9"/>
      <c r="B310" s="9"/>
      <c r="C310" s="27"/>
      <c r="D310" s="9"/>
      <c r="E310" s="27"/>
      <c r="F310" s="9"/>
    </row>
    <row r="311" spans="1:6" x14ac:dyDescent="0.2">
      <c r="A311" s="9"/>
      <c r="B311" s="9"/>
      <c r="C311" s="27"/>
      <c r="D311" s="9"/>
      <c r="E311" s="27"/>
      <c r="F311" s="9"/>
    </row>
    <row r="312" spans="1:6" x14ac:dyDescent="0.2">
      <c r="A312" s="9"/>
      <c r="B312" s="9"/>
      <c r="C312" s="27"/>
      <c r="D312" s="9"/>
      <c r="E312" s="27"/>
      <c r="F312" s="9"/>
    </row>
    <row r="313" spans="1:6" x14ac:dyDescent="0.2">
      <c r="A313" s="9"/>
      <c r="B313" s="9"/>
      <c r="C313" s="27"/>
      <c r="D313" s="9"/>
      <c r="E313" s="27"/>
      <c r="F313" s="9"/>
    </row>
    <row r="314" spans="1:6" x14ac:dyDescent="0.2">
      <c r="A314" s="9"/>
      <c r="B314" s="9"/>
      <c r="C314" s="27"/>
      <c r="D314" s="9"/>
      <c r="E314" s="27"/>
      <c r="F314" s="9"/>
    </row>
    <row r="315" spans="1:6" x14ac:dyDescent="0.2">
      <c r="A315" s="9"/>
      <c r="B315" s="9"/>
      <c r="C315" s="27"/>
      <c r="D315" s="9"/>
      <c r="E315" s="27"/>
      <c r="F315" s="9"/>
    </row>
    <row r="316" spans="1:6" x14ac:dyDescent="0.2">
      <c r="A316" s="9"/>
      <c r="B316" s="9"/>
      <c r="C316" s="27"/>
      <c r="D316" s="9"/>
      <c r="E316" s="27"/>
      <c r="F316" s="9"/>
    </row>
    <row r="317" spans="1:6" x14ac:dyDescent="0.2">
      <c r="A317" s="9"/>
      <c r="B317" s="9"/>
      <c r="C317" s="27"/>
      <c r="D317" s="9"/>
      <c r="E317" s="27"/>
      <c r="F317" s="9"/>
    </row>
    <row r="318" spans="1:6" x14ac:dyDescent="0.2">
      <c r="A318" s="9"/>
      <c r="B318" s="9"/>
      <c r="C318" s="27"/>
      <c r="D318" s="9"/>
      <c r="E318" s="27"/>
      <c r="F318" s="9"/>
    </row>
    <row r="319" spans="1:6" x14ac:dyDescent="0.2">
      <c r="A319" s="9"/>
      <c r="B319" s="9"/>
      <c r="C319" s="27"/>
      <c r="D319" s="9"/>
      <c r="E319" s="27"/>
      <c r="F319" s="9"/>
    </row>
    <row r="320" spans="1:6" x14ac:dyDescent="0.2">
      <c r="A320" s="9"/>
      <c r="B320" s="9"/>
      <c r="C320" s="27"/>
      <c r="D320" s="9"/>
      <c r="E320" s="27"/>
      <c r="F320" s="9"/>
    </row>
    <row r="321" spans="1:6" x14ac:dyDescent="0.2">
      <c r="A321" s="9"/>
      <c r="B321" s="9"/>
      <c r="C321" s="27"/>
      <c r="D321" s="9"/>
      <c r="E321" s="27"/>
      <c r="F321" s="9"/>
    </row>
    <row r="322" spans="1:6" x14ac:dyDescent="0.2">
      <c r="A322" s="9"/>
      <c r="B322" s="9"/>
      <c r="C322" s="27"/>
      <c r="D322" s="9"/>
      <c r="E322" s="27"/>
      <c r="F322" s="9"/>
    </row>
    <row r="323" spans="1:6" x14ac:dyDescent="0.2">
      <c r="A323" s="9"/>
      <c r="B323" s="9"/>
      <c r="C323" s="27"/>
      <c r="D323" s="9"/>
      <c r="E323" s="27"/>
      <c r="F323" s="9"/>
    </row>
    <row r="324" spans="1:6" x14ac:dyDescent="0.2">
      <c r="A324" s="9"/>
      <c r="B324" s="9"/>
      <c r="C324" s="27"/>
      <c r="D324" s="9"/>
      <c r="E324" s="27"/>
      <c r="F324" s="9"/>
    </row>
    <row r="325" spans="1:6" x14ac:dyDescent="0.2">
      <c r="A325" s="9"/>
      <c r="B325" s="9"/>
      <c r="C325" s="27"/>
      <c r="D325" s="9"/>
      <c r="E325" s="27"/>
      <c r="F325" s="9"/>
    </row>
    <row r="326" spans="1:6" x14ac:dyDescent="0.2">
      <c r="A326" s="9"/>
      <c r="B326" s="9"/>
      <c r="C326" s="27"/>
      <c r="D326" s="9"/>
      <c r="E326" s="27"/>
      <c r="F326" s="9"/>
    </row>
    <row r="327" spans="1:6" x14ac:dyDescent="0.2">
      <c r="A327" s="9"/>
      <c r="B327" s="9"/>
      <c r="C327" s="27"/>
      <c r="D327" s="9"/>
      <c r="E327" s="27"/>
      <c r="F327" s="9"/>
    </row>
    <row r="328" spans="1:6" x14ac:dyDescent="0.2">
      <c r="A328" s="9"/>
      <c r="B328" s="9"/>
      <c r="C328" s="27"/>
      <c r="D328" s="9"/>
      <c r="E328" s="27"/>
      <c r="F328" s="9"/>
    </row>
    <row r="329" spans="1:6" x14ac:dyDescent="0.2">
      <c r="A329" s="9"/>
      <c r="B329" s="9"/>
      <c r="C329" s="27"/>
      <c r="D329" s="9"/>
      <c r="E329" s="27"/>
      <c r="F329" s="9"/>
    </row>
    <row r="330" spans="1:6" x14ac:dyDescent="0.2">
      <c r="A330" s="9"/>
      <c r="B330" s="9"/>
      <c r="C330" s="27"/>
      <c r="D330" s="9"/>
      <c r="E330" s="27"/>
      <c r="F330" s="9"/>
    </row>
    <row r="331" spans="1:6" x14ac:dyDescent="0.2">
      <c r="A331" s="9"/>
      <c r="B331" s="9"/>
      <c r="C331" s="27"/>
      <c r="D331" s="9"/>
      <c r="E331" s="27"/>
      <c r="F331" s="9"/>
    </row>
    <row r="332" spans="1:6" x14ac:dyDescent="0.2">
      <c r="A332" s="9"/>
      <c r="B332" s="9"/>
      <c r="C332" s="27"/>
      <c r="D332" s="9"/>
      <c r="E332" s="27"/>
      <c r="F332" s="9"/>
    </row>
    <row r="333" spans="1:6" x14ac:dyDescent="0.2">
      <c r="A333" s="9"/>
      <c r="B333" s="9"/>
      <c r="C333" s="27"/>
      <c r="D333" s="9"/>
      <c r="E333" s="27"/>
      <c r="F333" s="9"/>
    </row>
    <row r="334" spans="1:6" x14ac:dyDescent="0.2">
      <c r="A334" s="9"/>
      <c r="B334" s="9"/>
      <c r="C334" s="27"/>
      <c r="D334" s="9"/>
      <c r="E334" s="27"/>
      <c r="F334" s="9"/>
    </row>
    <row r="335" spans="1:6" x14ac:dyDescent="0.2">
      <c r="A335" s="9"/>
      <c r="B335" s="9"/>
      <c r="C335" s="27"/>
      <c r="D335" s="9"/>
      <c r="E335" s="27"/>
      <c r="F335" s="9"/>
    </row>
    <row r="336" spans="1:6" x14ac:dyDescent="0.2">
      <c r="A336" s="9"/>
      <c r="B336" s="9"/>
      <c r="C336" s="27"/>
      <c r="D336" s="9"/>
      <c r="E336" s="27"/>
      <c r="F336" s="9"/>
    </row>
    <row r="337" spans="1:6" x14ac:dyDescent="0.2">
      <c r="A337" s="9"/>
      <c r="B337" s="9"/>
      <c r="C337" s="27"/>
      <c r="D337" s="9"/>
      <c r="E337" s="27"/>
      <c r="F337" s="9"/>
    </row>
    <row r="338" spans="1:6" x14ac:dyDescent="0.2">
      <c r="A338" s="9"/>
      <c r="B338" s="9"/>
      <c r="C338" s="27"/>
      <c r="D338" s="9"/>
      <c r="E338" s="27"/>
      <c r="F338" s="9"/>
    </row>
    <row r="339" spans="1:6" x14ac:dyDescent="0.2">
      <c r="A339" s="9"/>
      <c r="B339" s="9"/>
      <c r="C339" s="27"/>
      <c r="D339" s="9"/>
      <c r="E339" s="27"/>
      <c r="F339" s="9"/>
    </row>
    <row r="340" spans="1:6" x14ac:dyDescent="0.2">
      <c r="A340" s="9"/>
      <c r="B340" s="9"/>
      <c r="C340" s="27"/>
      <c r="D340" s="9"/>
      <c r="E340" s="27"/>
      <c r="F340" s="9"/>
    </row>
    <row r="341" spans="1:6" x14ac:dyDescent="0.2">
      <c r="A341" s="9"/>
      <c r="B341" s="9"/>
      <c r="C341" s="27"/>
      <c r="D341" s="9"/>
      <c r="E341" s="27"/>
      <c r="F341" s="9"/>
    </row>
    <row r="342" spans="1:6" x14ac:dyDescent="0.2">
      <c r="A342" s="9"/>
      <c r="B342" s="9"/>
      <c r="C342" s="27"/>
      <c r="D342" s="9"/>
      <c r="E342" s="27"/>
      <c r="F342" s="9"/>
    </row>
    <row r="343" spans="1:6" x14ac:dyDescent="0.2">
      <c r="A343" s="9"/>
      <c r="B343" s="9"/>
      <c r="C343" s="27"/>
      <c r="D343" s="9"/>
      <c r="E343" s="27"/>
      <c r="F343" s="9"/>
    </row>
    <row r="344" spans="1:6" x14ac:dyDescent="0.2">
      <c r="A344" s="9"/>
      <c r="B344" s="9"/>
      <c r="C344" s="27"/>
      <c r="D344" s="9"/>
      <c r="E344" s="27"/>
      <c r="F344" s="9"/>
    </row>
    <row r="345" spans="1:6" x14ac:dyDescent="0.2">
      <c r="A345" s="9"/>
      <c r="B345" s="9"/>
      <c r="C345" s="27"/>
      <c r="D345" s="9"/>
      <c r="E345" s="27"/>
      <c r="F345" s="9"/>
    </row>
    <row r="346" spans="1:6" x14ac:dyDescent="0.2">
      <c r="A346" s="9"/>
      <c r="B346" s="9"/>
      <c r="C346" s="27"/>
      <c r="D346" s="9"/>
      <c r="E346" s="27"/>
      <c r="F346" s="9"/>
    </row>
    <row r="347" spans="1:6" x14ac:dyDescent="0.2">
      <c r="A347" s="9"/>
      <c r="B347" s="9"/>
      <c r="C347" s="27"/>
      <c r="D347" s="9"/>
      <c r="E347" s="27"/>
      <c r="F347" s="9"/>
    </row>
    <row r="348" spans="1:6" x14ac:dyDescent="0.2">
      <c r="A348" s="9"/>
      <c r="B348" s="9"/>
      <c r="C348" s="27"/>
      <c r="D348" s="9"/>
      <c r="E348" s="27"/>
      <c r="F348" s="9"/>
    </row>
    <row r="349" spans="1:6" x14ac:dyDescent="0.2">
      <c r="A349" s="9"/>
      <c r="B349" s="9"/>
      <c r="C349" s="27"/>
      <c r="D349" s="9"/>
      <c r="E349" s="27"/>
      <c r="F349" s="9"/>
    </row>
    <row r="350" spans="1:6" x14ac:dyDescent="0.2">
      <c r="A350" s="9"/>
      <c r="B350" s="9"/>
      <c r="C350" s="27"/>
      <c r="D350" s="9"/>
      <c r="E350" s="27"/>
      <c r="F350" s="9"/>
    </row>
    <row r="351" spans="1:6" x14ac:dyDescent="0.2">
      <c r="A351" s="9"/>
      <c r="B351" s="9"/>
      <c r="C351" s="27"/>
      <c r="D351" s="9"/>
      <c r="E351" s="27"/>
      <c r="F351" s="9"/>
    </row>
    <row r="352" spans="1:6" x14ac:dyDescent="0.2">
      <c r="A352" s="9"/>
      <c r="B352" s="9"/>
      <c r="C352" s="27"/>
      <c r="D352" s="9"/>
      <c r="E352" s="27"/>
      <c r="F352" s="9"/>
    </row>
    <row r="353" spans="1:6" x14ac:dyDescent="0.2">
      <c r="A353" s="9"/>
      <c r="B353" s="9"/>
      <c r="C353" s="27"/>
      <c r="D353" s="9"/>
      <c r="E353" s="27"/>
      <c r="F353" s="9"/>
    </row>
    <row r="354" spans="1:6" x14ac:dyDescent="0.2">
      <c r="A354" s="9"/>
      <c r="B354" s="9"/>
      <c r="C354" s="27"/>
      <c r="D354" s="9"/>
      <c r="E354" s="27"/>
      <c r="F354" s="9"/>
    </row>
    <row r="355" spans="1:6" x14ac:dyDescent="0.2">
      <c r="A355" s="9"/>
      <c r="B355" s="9"/>
      <c r="C355" s="27"/>
      <c r="D355" s="9"/>
      <c r="E355" s="27"/>
      <c r="F355" s="9"/>
    </row>
    <row r="356" spans="1:6" x14ac:dyDescent="0.2">
      <c r="A356" s="9"/>
      <c r="B356" s="9"/>
      <c r="C356" s="27"/>
      <c r="D356" s="9"/>
      <c r="E356" s="27"/>
      <c r="F356" s="9"/>
    </row>
    <row r="357" spans="1:6" x14ac:dyDescent="0.2">
      <c r="A357" s="9"/>
      <c r="B357" s="9"/>
      <c r="C357" s="27"/>
      <c r="D357" s="9"/>
      <c r="E357" s="27"/>
      <c r="F357" s="9"/>
    </row>
    <row r="358" spans="1:6" x14ac:dyDescent="0.2">
      <c r="A358" s="9"/>
      <c r="B358" s="9"/>
      <c r="C358" s="27"/>
      <c r="D358" s="9"/>
      <c r="E358" s="27"/>
      <c r="F358" s="9"/>
    </row>
    <row r="359" spans="1:6" x14ac:dyDescent="0.2">
      <c r="A359" s="9"/>
      <c r="B359" s="9"/>
      <c r="C359" s="27"/>
      <c r="D359" s="9"/>
      <c r="E359" s="27"/>
      <c r="F359" s="9"/>
    </row>
    <row r="360" spans="1:6" x14ac:dyDescent="0.2">
      <c r="A360" s="9"/>
      <c r="B360" s="9"/>
      <c r="C360" s="27"/>
      <c r="D360" s="9"/>
      <c r="E360" s="27"/>
      <c r="F360" s="9"/>
    </row>
    <row r="361" spans="1:6" x14ac:dyDescent="0.2">
      <c r="A361" s="9"/>
      <c r="B361" s="9"/>
      <c r="C361" s="27"/>
      <c r="D361" s="9"/>
      <c r="E361" s="27"/>
      <c r="F361" s="9"/>
    </row>
    <row r="362" spans="1:6" x14ac:dyDescent="0.2">
      <c r="A362" s="9"/>
      <c r="B362" s="9"/>
      <c r="C362" s="27"/>
      <c r="D362" s="9"/>
      <c r="E362" s="27"/>
      <c r="F362" s="9"/>
    </row>
    <row r="363" spans="1:6" x14ac:dyDescent="0.2">
      <c r="A363" s="9"/>
      <c r="B363" s="9"/>
      <c r="C363" s="27"/>
      <c r="D363" s="9"/>
      <c r="E363" s="27"/>
      <c r="F363" s="9"/>
    </row>
    <row r="364" spans="1:6" x14ac:dyDescent="0.2">
      <c r="A364" s="9"/>
      <c r="B364" s="9"/>
      <c r="C364" s="27"/>
      <c r="D364" s="9"/>
      <c r="E364" s="27"/>
      <c r="F364" s="9"/>
    </row>
    <row r="365" spans="1:6" x14ac:dyDescent="0.2">
      <c r="A365" s="9"/>
      <c r="B365" s="9"/>
      <c r="C365" s="27"/>
      <c r="D365" s="9"/>
      <c r="E365" s="27"/>
      <c r="F365" s="9"/>
    </row>
    <row r="366" spans="1:6" x14ac:dyDescent="0.2">
      <c r="A366" s="9"/>
      <c r="B366" s="9"/>
      <c r="C366" s="27"/>
      <c r="D366" s="9"/>
      <c r="E366" s="27"/>
      <c r="F366" s="9"/>
    </row>
    <row r="367" spans="1:6" x14ac:dyDescent="0.2">
      <c r="A367" s="9"/>
      <c r="B367" s="9"/>
      <c r="C367" s="27"/>
      <c r="D367" s="9"/>
      <c r="E367" s="27"/>
      <c r="F367" s="9"/>
    </row>
    <row r="368" spans="1:6" x14ac:dyDescent="0.2">
      <c r="A368" s="9"/>
      <c r="B368" s="9"/>
      <c r="C368" s="27"/>
      <c r="D368" s="9"/>
      <c r="E368" s="27"/>
      <c r="F368" s="9"/>
    </row>
    <row r="369" spans="1:6" x14ac:dyDescent="0.2">
      <c r="A369" s="9"/>
      <c r="B369" s="9"/>
      <c r="C369" s="27"/>
      <c r="D369" s="9"/>
      <c r="E369" s="27"/>
      <c r="F369" s="9"/>
    </row>
    <row r="370" spans="1:6" x14ac:dyDescent="0.2">
      <c r="A370" s="9"/>
      <c r="B370" s="9"/>
      <c r="C370" s="27"/>
      <c r="D370" s="9"/>
      <c r="E370" s="27"/>
      <c r="F370" s="9"/>
    </row>
    <row r="371" spans="1:6" x14ac:dyDescent="0.2">
      <c r="A371" s="9"/>
      <c r="B371" s="9"/>
      <c r="C371" s="27"/>
      <c r="D371" s="9"/>
      <c r="E371" s="27"/>
      <c r="F371" s="9"/>
    </row>
    <row r="372" spans="1:6" x14ac:dyDescent="0.2">
      <c r="A372" s="9"/>
      <c r="B372" s="9"/>
      <c r="C372" s="27"/>
      <c r="D372" s="9"/>
      <c r="E372" s="27"/>
      <c r="F372" s="9"/>
    </row>
    <row r="373" spans="1:6" x14ac:dyDescent="0.2">
      <c r="A373" s="9"/>
      <c r="B373" s="9"/>
      <c r="C373" s="27"/>
      <c r="D373" s="9"/>
      <c r="E373" s="27"/>
      <c r="F373" s="9"/>
    </row>
    <row r="374" spans="1:6" x14ac:dyDescent="0.2">
      <c r="A374" s="9"/>
      <c r="B374" s="9"/>
      <c r="C374" s="27"/>
      <c r="D374" s="9"/>
      <c r="E374" s="27"/>
      <c r="F374" s="9"/>
    </row>
    <row r="375" spans="1:6" x14ac:dyDescent="0.2">
      <c r="A375" s="9"/>
      <c r="B375" s="9"/>
      <c r="C375" s="27"/>
      <c r="D375" s="9"/>
      <c r="E375" s="27"/>
      <c r="F375" s="9"/>
    </row>
    <row r="376" spans="1:6" x14ac:dyDescent="0.2">
      <c r="A376" s="9"/>
      <c r="B376" s="9"/>
      <c r="C376" s="27"/>
      <c r="D376" s="9"/>
      <c r="E376" s="27"/>
      <c r="F376" s="9"/>
    </row>
    <row r="377" spans="1:6" x14ac:dyDescent="0.2">
      <c r="A377" s="9"/>
      <c r="B377" s="9"/>
      <c r="C377" s="27"/>
      <c r="D377" s="9"/>
      <c r="E377" s="27"/>
      <c r="F377" s="9"/>
    </row>
    <row r="378" spans="1:6" x14ac:dyDescent="0.2">
      <c r="A378" s="9"/>
      <c r="B378" s="9"/>
      <c r="C378" s="27"/>
      <c r="D378" s="9"/>
      <c r="E378" s="27"/>
      <c r="F378" s="9"/>
    </row>
    <row r="379" spans="1:6" x14ac:dyDescent="0.2">
      <c r="A379" s="9"/>
      <c r="B379" s="9"/>
      <c r="C379" s="27"/>
      <c r="D379" s="9"/>
      <c r="E379" s="27"/>
      <c r="F379" s="9"/>
    </row>
    <row r="380" spans="1:6" x14ac:dyDescent="0.2">
      <c r="A380" s="9"/>
      <c r="B380" s="9"/>
      <c r="C380" s="27"/>
      <c r="D380" s="9"/>
      <c r="E380" s="27"/>
      <c r="F380" s="9"/>
    </row>
    <row r="381" spans="1:6" x14ac:dyDescent="0.2">
      <c r="A381" s="9"/>
      <c r="B381" s="9"/>
      <c r="C381" s="27"/>
      <c r="D381" s="9"/>
      <c r="E381" s="27"/>
      <c r="F381" s="9"/>
    </row>
    <row r="382" spans="1:6" x14ac:dyDescent="0.2">
      <c r="A382" s="9"/>
      <c r="B382" s="9"/>
      <c r="C382" s="27"/>
      <c r="D382" s="9"/>
      <c r="E382" s="27"/>
      <c r="F382" s="9"/>
    </row>
    <row r="383" spans="1:6" x14ac:dyDescent="0.2">
      <c r="A383" s="9"/>
      <c r="B383" s="9"/>
      <c r="C383" s="27"/>
      <c r="D383" s="9"/>
      <c r="E383" s="27"/>
      <c r="F383" s="9"/>
    </row>
    <row r="384" spans="1:6" x14ac:dyDescent="0.2">
      <c r="A384" s="9"/>
      <c r="B384" s="9"/>
      <c r="C384" s="27"/>
      <c r="D384" s="9"/>
      <c r="E384" s="27"/>
      <c r="F384" s="9"/>
    </row>
    <row r="385" spans="1:6" x14ac:dyDescent="0.2">
      <c r="A385" s="9"/>
      <c r="B385" s="9"/>
      <c r="C385" s="27"/>
      <c r="D385" s="9"/>
      <c r="E385" s="27"/>
      <c r="F385" s="9"/>
    </row>
    <row r="386" spans="1:6" x14ac:dyDescent="0.2">
      <c r="A386" s="9"/>
      <c r="B386" s="9"/>
      <c r="C386" s="27"/>
      <c r="D386" s="9"/>
      <c r="E386" s="27"/>
      <c r="F386" s="9"/>
    </row>
    <row r="387" spans="1:6" x14ac:dyDescent="0.2">
      <c r="A387" s="9"/>
      <c r="B387" s="9"/>
      <c r="C387" s="27"/>
      <c r="D387" s="9"/>
      <c r="E387" s="27"/>
      <c r="F387" s="9"/>
    </row>
    <row r="388" spans="1:6" x14ac:dyDescent="0.2">
      <c r="A388" s="9"/>
      <c r="B388" s="9"/>
      <c r="C388" s="27"/>
      <c r="D388" s="9"/>
      <c r="E388" s="27"/>
      <c r="F388" s="9"/>
    </row>
    <row r="389" spans="1:6" x14ac:dyDescent="0.2">
      <c r="A389" s="9"/>
      <c r="B389" s="9"/>
      <c r="C389" s="27"/>
      <c r="D389" s="9"/>
      <c r="E389" s="27"/>
      <c r="F389" s="9"/>
    </row>
    <row r="390" spans="1:6" x14ac:dyDescent="0.2">
      <c r="A390" s="9"/>
      <c r="B390" s="9"/>
      <c r="C390" s="27"/>
      <c r="D390" s="9"/>
      <c r="E390" s="27"/>
      <c r="F390" s="9"/>
    </row>
    <row r="391" spans="1:6" x14ac:dyDescent="0.2">
      <c r="A391" s="9"/>
      <c r="B391" s="9"/>
      <c r="C391" s="27"/>
      <c r="D391" s="9"/>
      <c r="E391" s="27"/>
      <c r="F391" s="9"/>
    </row>
    <row r="392" spans="1:6" x14ac:dyDescent="0.2">
      <c r="A392" s="9"/>
      <c r="B392" s="9"/>
      <c r="C392" s="27"/>
      <c r="D392" s="9"/>
      <c r="E392" s="27"/>
      <c r="F392" s="9"/>
    </row>
    <row r="393" spans="1:6" x14ac:dyDescent="0.2">
      <c r="A393" s="9"/>
      <c r="B393" s="9"/>
      <c r="C393" s="27"/>
      <c r="D393" s="9"/>
      <c r="E393" s="27"/>
      <c r="F393" s="9"/>
    </row>
    <row r="394" spans="1:6" x14ac:dyDescent="0.2">
      <c r="A394" s="9"/>
      <c r="B394" s="9"/>
      <c r="C394" s="27"/>
      <c r="D394" s="9"/>
      <c r="E394" s="27"/>
      <c r="F394" s="9"/>
    </row>
    <row r="395" spans="1:6" x14ac:dyDescent="0.2">
      <c r="A395" s="9"/>
      <c r="B395" s="9"/>
      <c r="C395" s="27"/>
      <c r="D395" s="9"/>
      <c r="E395" s="27"/>
      <c r="F395" s="9"/>
    </row>
    <row r="396" spans="1:6" x14ac:dyDescent="0.2">
      <c r="A396" s="9"/>
      <c r="B396" s="9"/>
      <c r="C396" s="27"/>
      <c r="D396" s="9"/>
      <c r="E396" s="27"/>
      <c r="F396" s="9"/>
    </row>
    <row r="397" spans="1:6" x14ac:dyDescent="0.2">
      <c r="A397" s="9"/>
      <c r="B397" s="9"/>
      <c r="C397" s="27"/>
      <c r="D397" s="9"/>
      <c r="E397" s="27"/>
      <c r="F397" s="9"/>
    </row>
    <row r="398" spans="1:6" x14ac:dyDescent="0.2">
      <c r="A398" s="9"/>
      <c r="B398" s="9"/>
      <c r="C398" s="27"/>
      <c r="D398" s="9"/>
      <c r="E398" s="27"/>
      <c r="F398" s="9"/>
    </row>
    <row r="399" spans="1:6" x14ac:dyDescent="0.2">
      <c r="A399" s="9"/>
      <c r="B399" s="9"/>
      <c r="C399" s="27"/>
      <c r="D399" s="9"/>
      <c r="E399" s="27"/>
      <c r="F399" s="9"/>
    </row>
    <row r="400" spans="1:6" x14ac:dyDescent="0.2">
      <c r="A400" s="9"/>
      <c r="B400" s="9"/>
      <c r="C400" s="27"/>
      <c r="D400" s="9"/>
      <c r="E400" s="27"/>
      <c r="F400" s="9"/>
    </row>
    <row r="401" spans="1:6" x14ac:dyDescent="0.2">
      <c r="A401" s="9"/>
      <c r="B401" s="9"/>
      <c r="C401" s="27"/>
      <c r="D401" s="9"/>
      <c r="E401" s="27"/>
      <c r="F401" s="9"/>
    </row>
    <row r="402" spans="1:6" x14ac:dyDescent="0.2">
      <c r="A402" s="9"/>
      <c r="B402" s="9"/>
      <c r="C402" s="27"/>
      <c r="D402" s="9"/>
      <c r="E402" s="27"/>
      <c r="F402" s="9"/>
    </row>
    <row r="403" spans="1:6" x14ac:dyDescent="0.2">
      <c r="A403" s="9"/>
      <c r="B403" s="9"/>
      <c r="C403" s="27"/>
      <c r="D403" s="9"/>
      <c r="E403" s="27"/>
      <c r="F403" s="9"/>
    </row>
    <row r="404" spans="1:6" x14ac:dyDescent="0.2">
      <c r="A404" s="9"/>
      <c r="B404" s="9"/>
      <c r="C404" s="27"/>
      <c r="D404" s="9"/>
      <c r="E404" s="27"/>
      <c r="F404" s="9"/>
    </row>
    <row r="405" spans="1:6" x14ac:dyDescent="0.2">
      <c r="A405" s="9"/>
      <c r="B405" s="9"/>
      <c r="C405" s="27"/>
      <c r="D405" s="9"/>
      <c r="E405" s="27"/>
      <c r="F405" s="9"/>
    </row>
    <row r="406" spans="1:6" x14ac:dyDescent="0.2">
      <c r="A406" s="9"/>
      <c r="B406" s="9"/>
      <c r="C406" s="27"/>
      <c r="D406" s="9"/>
      <c r="E406" s="27"/>
      <c r="F406" s="9"/>
    </row>
    <row r="407" spans="1:6" x14ac:dyDescent="0.2">
      <c r="A407" s="9"/>
      <c r="B407" s="9"/>
      <c r="C407" s="27"/>
      <c r="D407" s="9"/>
      <c r="E407" s="27"/>
      <c r="F407" s="9"/>
    </row>
    <row r="408" spans="1:6" x14ac:dyDescent="0.2">
      <c r="A408" s="9"/>
      <c r="B408" s="9"/>
      <c r="C408" s="27"/>
      <c r="D408" s="9"/>
      <c r="E408" s="27"/>
      <c r="F408" s="9"/>
    </row>
    <row r="409" spans="1:6" x14ac:dyDescent="0.2">
      <c r="A409" s="9"/>
      <c r="B409" s="9"/>
      <c r="C409" s="27"/>
      <c r="D409" s="9"/>
      <c r="E409" s="27"/>
      <c r="F409" s="9"/>
    </row>
    <row r="410" spans="1:6" x14ac:dyDescent="0.2">
      <c r="A410" s="9"/>
      <c r="B410" s="9"/>
      <c r="C410" s="27"/>
      <c r="D410" s="9"/>
      <c r="E410" s="27"/>
      <c r="F410" s="9"/>
    </row>
    <row r="411" spans="1:6" x14ac:dyDescent="0.2">
      <c r="A411" s="9"/>
      <c r="B411" s="9"/>
      <c r="C411" s="27"/>
      <c r="D411" s="9"/>
      <c r="E411" s="27"/>
      <c r="F411" s="9"/>
    </row>
    <row r="412" spans="1:6" x14ac:dyDescent="0.2">
      <c r="A412" s="9"/>
      <c r="B412" s="9"/>
      <c r="C412" s="27"/>
      <c r="D412" s="9"/>
      <c r="E412" s="27"/>
      <c r="F412" s="9"/>
    </row>
    <row r="413" spans="1:6" x14ac:dyDescent="0.2">
      <c r="A413" s="9"/>
      <c r="B413" s="9"/>
      <c r="C413" s="27"/>
      <c r="D413" s="9"/>
      <c r="E413" s="27"/>
      <c r="F413" s="9"/>
    </row>
    <row r="414" spans="1:6" x14ac:dyDescent="0.2">
      <c r="A414" s="9"/>
      <c r="B414" s="9"/>
      <c r="C414" s="27"/>
      <c r="D414" s="9"/>
      <c r="E414" s="27"/>
      <c r="F414" s="9"/>
    </row>
    <row r="415" spans="1:6" x14ac:dyDescent="0.2">
      <c r="A415" s="9"/>
      <c r="B415" s="9"/>
      <c r="C415" s="27"/>
      <c r="D415" s="9"/>
      <c r="E415" s="27"/>
      <c r="F415" s="9"/>
    </row>
    <row r="416" spans="1:6" x14ac:dyDescent="0.2">
      <c r="A416" s="9"/>
      <c r="B416" s="9"/>
      <c r="C416" s="27"/>
      <c r="D416" s="9"/>
      <c r="E416" s="27"/>
      <c r="F416" s="9"/>
    </row>
    <row r="417" spans="1:6" x14ac:dyDescent="0.2">
      <c r="A417" s="9"/>
      <c r="B417" s="9"/>
      <c r="C417" s="27"/>
      <c r="D417" s="9"/>
      <c r="E417" s="27"/>
      <c r="F417" s="9"/>
    </row>
    <row r="418" spans="1:6" x14ac:dyDescent="0.2">
      <c r="A418" s="9"/>
      <c r="B418" s="9"/>
      <c r="C418" s="27"/>
      <c r="D418" s="9"/>
      <c r="E418" s="27"/>
      <c r="F418" s="9"/>
    </row>
    <row r="419" spans="1:6" x14ac:dyDescent="0.2">
      <c r="A419" s="9"/>
      <c r="B419" s="9"/>
      <c r="C419" s="27"/>
      <c r="D419" s="9"/>
      <c r="E419" s="27"/>
      <c r="F419" s="9"/>
    </row>
    <row r="420" spans="1:6" x14ac:dyDescent="0.2">
      <c r="A420" s="9"/>
      <c r="B420" s="9"/>
      <c r="C420" s="27"/>
      <c r="D420" s="9"/>
      <c r="E420" s="27"/>
      <c r="F420" s="9"/>
    </row>
    <row r="421" spans="1:6" x14ac:dyDescent="0.2">
      <c r="A421" s="9"/>
      <c r="B421" s="9"/>
      <c r="C421" s="27"/>
      <c r="D421" s="9"/>
      <c r="E421" s="27"/>
      <c r="F421" s="9"/>
    </row>
    <row r="422" spans="1:6" x14ac:dyDescent="0.2">
      <c r="A422" s="9"/>
      <c r="B422" s="9"/>
      <c r="C422" s="27"/>
      <c r="D422" s="9"/>
      <c r="E422" s="27"/>
      <c r="F422" s="9"/>
    </row>
    <row r="423" spans="1:6" x14ac:dyDescent="0.2">
      <c r="A423" s="9"/>
      <c r="B423" s="9"/>
      <c r="C423" s="27"/>
      <c r="D423" s="9"/>
      <c r="E423" s="27"/>
      <c r="F423" s="9"/>
    </row>
    <row r="424" spans="1:6" x14ac:dyDescent="0.2">
      <c r="A424" s="9"/>
      <c r="B424" s="9"/>
      <c r="C424" s="27"/>
      <c r="D424" s="9"/>
      <c r="E424" s="27"/>
      <c r="F424" s="9"/>
    </row>
    <row r="425" spans="1:6" x14ac:dyDescent="0.2">
      <c r="A425" s="9"/>
      <c r="B425" s="9"/>
      <c r="C425" s="27"/>
      <c r="D425" s="9"/>
      <c r="E425" s="27"/>
      <c r="F425" s="9"/>
    </row>
    <row r="426" spans="1:6" x14ac:dyDescent="0.2">
      <c r="A426" s="9"/>
      <c r="B426" s="9"/>
      <c r="C426" s="27"/>
      <c r="D426" s="9"/>
      <c r="E426" s="27"/>
      <c r="F426" s="9"/>
    </row>
    <row r="427" spans="1:6" x14ac:dyDescent="0.2">
      <c r="A427" s="9"/>
      <c r="B427" s="9"/>
      <c r="C427" s="27"/>
      <c r="D427" s="9"/>
      <c r="E427" s="27"/>
      <c r="F427" s="9"/>
    </row>
    <row r="428" spans="1:6" x14ac:dyDescent="0.2">
      <c r="A428" s="9"/>
      <c r="B428" s="9"/>
      <c r="C428" s="27"/>
      <c r="D428" s="9"/>
      <c r="E428" s="27"/>
      <c r="F428" s="9"/>
    </row>
    <row r="429" spans="1:6" x14ac:dyDescent="0.2">
      <c r="A429" s="9"/>
      <c r="B429" s="9"/>
      <c r="C429" s="27"/>
      <c r="D429" s="9"/>
      <c r="E429" s="27"/>
      <c r="F429" s="9"/>
    </row>
    <row r="430" spans="1:6" x14ac:dyDescent="0.2">
      <c r="A430" s="9"/>
      <c r="B430" s="9"/>
      <c r="C430" s="27"/>
      <c r="D430" s="9"/>
      <c r="E430" s="27"/>
      <c r="F430" s="9"/>
    </row>
    <row r="431" spans="1:6" x14ac:dyDescent="0.2">
      <c r="A431" s="9"/>
      <c r="B431" s="9"/>
      <c r="C431" s="27"/>
      <c r="D431" s="9"/>
      <c r="E431" s="27"/>
      <c r="F431" s="9"/>
    </row>
    <row r="432" spans="1:6" x14ac:dyDescent="0.2">
      <c r="A432" s="9"/>
      <c r="B432" s="9"/>
      <c r="C432" s="27"/>
      <c r="D432" s="9"/>
      <c r="E432" s="27"/>
      <c r="F432" s="9"/>
    </row>
    <row r="433" spans="1:6" x14ac:dyDescent="0.2">
      <c r="A433" s="9"/>
      <c r="B433" s="9"/>
      <c r="C433" s="27"/>
      <c r="D433" s="9"/>
      <c r="E433" s="27"/>
      <c r="F433" s="9"/>
    </row>
    <row r="434" spans="1:6" x14ac:dyDescent="0.2">
      <c r="A434" s="9"/>
      <c r="B434" s="9"/>
      <c r="C434" s="27"/>
      <c r="D434" s="9"/>
      <c r="E434" s="27"/>
      <c r="F434" s="9"/>
    </row>
    <row r="435" spans="1:6" x14ac:dyDescent="0.2">
      <c r="A435" s="9"/>
      <c r="B435" s="9"/>
      <c r="C435" s="27"/>
      <c r="D435" s="9"/>
      <c r="E435" s="27"/>
      <c r="F435" s="9"/>
    </row>
    <row r="436" spans="1:6" x14ac:dyDescent="0.2">
      <c r="A436" s="9"/>
      <c r="B436" s="9"/>
      <c r="C436" s="27"/>
      <c r="D436" s="9"/>
      <c r="E436" s="27"/>
      <c r="F436" s="9"/>
    </row>
    <row r="437" spans="1:6" x14ac:dyDescent="0.2">
      <c r="A437" s="9"/>
      <c r="B437" s="9"/>
      <c r="C437" s="27"/>
      <c r="D437" s="9"/>
      <c r="E437" s="27"/>
      <c r="F437" s="9"/>
    </row>
    <row r="438" spans="1:6" x14ac:dyDescent="0.2">
      <c r="A438" s="9"/>
      <c r="B438" s="9"/>
      <c r="C438" s="27"/>
      <c r="D438" s="9"/>
      <c r="E438" s="27"/>
      <c r="F438" s="9"/>
    </row>
    <row r="439" spans="1:6" x14ac:dyDescent="0.2">
      <c r="A439" s="9"/>
      <c r="B439" s="9"/>
      <c r="C439" s="27"/>
      <c r="D439" s="9"/>
      <c r="E439" s="27"/>
      <c r="F439" s="9"/>
    </row>
    <row r="440" spans="1:6" x14ac:dyDescent="0.2">
      <c r="A440" s="9"/>
      <c r="B440" s="9"/>
      <c r="C440" s="27"/>
      <c r="D440" s="9"/>
      <c r="E440" s="27"/>
      <c r="F440" s="9"/>
    </row>
    <row r="441" spans="1:6" x14ac:dyDescent="0.2">
      <c r="A441" s="9"/>
      <c r="B441" s="9"/>
      <c r="C441" s="27"/>
      <c r="D441" s="9"/>
      <c r="E441" s="27"/>
      <c r="F441" s="9"/>
    </row>
    <row r="442" spans="1:6" x14ac:dyDescent="0.2">
      <c r="A442" s="9"/>
      <c r="B442" s="9"/>
      <c r="C442" s="27"/>
      <c r="D442" s="9"/>
      <c r="E442" s="27"/>
      <c r="F442" s="9"/>
    </row>
    <row r="443" spans="1:6" x14ac:dyDescent="0.2">
      <c r="A443" s="9"/>
      <c r="B443" s="9"/>
      <c r="C443" s="27"/>
      <c r="D443" s="9"/>
      <c r="E443" s="27"/>
      <c r="F443" s="9"/>
    </row>
    <row r="444" spans="1:6" x14ac:dyDescent="0.2">
      <c r="A444" s="9"/>
      <c r="B444" s="9"/>
      <c r="C444" s="27"/>
      <c r="D444" s="9"/>
      <c r="E444" s="27"/>
      <c r="F444" s="9"/>
    </row>
    <row r="445" spans="1:6" x14ac:dyDescent="0.2">
      <c r="A445" s="9"/>
      <c r="B445" s="9"/>
      <c r="C445" s="27"/>
      <c r="D445" s="9"/>
      <c r="E445" s="27"/>
      <c r="F445" s="9"/>
    </row>
    <row r="446" spans="1:6" x14ac:dyDescent="0.2">
      <c r="A446" s="9"/>
      <c r="B446" s="9"/>
      <c r="C446" s="27"/>
      <c r="D446" s="9"/>
      <c r="E446" s="27"/>
      <c r="F446" s="9"/>
    </row>
    <row r="447" spans="1:6" x14ac:dyDescent="0.2">
      <c r="A447" s="9"/>
      <c r="B447" s="9"/>
      <c r="C447" s="27"/>
      <c r="D447" s="9"/>
      <c r="E447" s="27"/>
      <c r="F447" s="9"/>
    </row>
    <row r="448" spans="1:6" x14ac:dyDescent="0.2">
      <c r="A448" s="9"/>
      <c r="B448" s="9"/>
      <c r="C448" s="27"/>
      <c r="D448" s="9"/>
      <c r="E448" s="27"/>
      <c r="F448" s="9"/>
    </row>
    <row r="449" spans="1:6" x14ac:dyDescent="0.2">
      <c r="A449" s="9"/>
      <c r="B449" s="9"/>
      <c r="C449" s="27"/>
      <c r="D449" s="9"/>
      <c r="E449" s="27"/>
      <c r="F449" s="9"/>
    </row>
    <row r="450" spans="1:6" x14ac:dyDescent="0.2">
      <c r="A450" s="9"/>
      <c r="B450" s="9"/>
      <c r="C450" s="27"/>
      <c r="D450" s="9"/>
      <c r="E450" s="27"/>
      <c r="F450" s="9"/>
    </row>
    <row r="451" spans="1:6" x14ac:dyDescent="0.2">
      <c r="A451" s="9"/>
      <c r="B451" s="9"/>
      <c r="C451" s="27"/>
      <c r="D451" s="9"/>
      <c r="E451" s="27"/>
      <c r="F451" s="9"/>
    </row>
    <row r="452" spans="1:6" x14ac:dyDescent="0.2">
      <c r="A452" s="9"/>
      <c r="B452" s="9"/>
      <c r="C452" s="27"/>
      <c r="D452" s="9"/>
      <c r="E452" s="27"/>
      <c r="F452" s="9"/>
    </row>
    <row r="453" spans="1:6" x14ac:dyDescent="0.2">
      <c r="A453" s="9"/>
      <c r="B453" s="9"/>
      <c r="C453" s="27"/>
      <c r="D453" s="9"/>
      <c r="E453" s="27"/>
      <c r="F453" s="9"/>
    </row>
    <row r="454" spans="1:6" x14ac:dyDescent="0.2">
      <c r="A454" s="9"/>
      <c r="B454" s="9"/>
      <c r="C454" s="27"/>
      <c r="D454" s="9"/>
      <c r="E454" s="27"/>
      <c r="F454" s="9"/>
    </row>
    <row r="455" spans="1:6" x14ac:dyDescent="0.2">
      <c r="A455" s="9"/>
      <c r="B455" s="9"/>
      <c r="C455" s="27"/>
      <c r="D455" s="9"/>
      <c r="E455" s="27"/>
      <c r="F455" s="9"/>
    </row>
    <row r="456" spans="1:6" x14ac:dyDescent="0.2">
      <c r="A456" s="9"/>
      <c r="B456" s="9"/>
      <c r="C456" s="27"/>
      <c r="D456" s="9"/>
      <c r="E456" s="27"/>
      <c r="F456" s="9"/>
    </row>
    <row r="457" spans="1:6" x14ac:dyDescent="0.2">
      <c r="A457" s="9"/>
      <c r="B457" s="9"/>
      <c r="C457" s="27"/>
      <c r="D457" s="9"/>
      <c r="E457" s="27"/>
      <c r="F457" s="9"/>
    </row>
    <row r="458" spans="1:6" x14ac:dyDescent="0.2">
      <c r="A458" s="9"/>
      <c r="B458" s="9"/>
      <c r="C458" s="27"/>
      <c r="D458" s="9"/>
      <c r="E458" s="27"/>
      <c r="F458" s="9"/>
    </row>
    <row r="459" spans="1:6" x14ac:dyDescent="0.2">
      <c r="A459" s="9"/>
      <c r="B459" s="9"/>
      <c r="C459" s="27"/>
      <c r="D459" s="9"/>
      <c r="E459" s="27"/>
      <c r="F459" s="9"/>
    </row>
    <row r="460" spans="1:6" x14ac:dyDescent="0.2">
      <c r="A460" s="9"/>
      <c r="B460" s="9"/>
      <c r="C460" s="27"/>
      <c r="D460" s="9"/>
      <c r="E460" s="27"/>
      <c r="F460" s="9"/>
    </row>
    <row r="461" spans="1:6" x14ac:dyDescent="0.2">
      <c r="A461" s="9"/>
      <c r="B461" s="9"/>
      <c r="C461" s="27"/>
      <c r="D461" s="9"/>
      <c r="E461" s="27"/>
      <c r="F461" s="9"/>
    </row>
    <row r="462" spans="1:6" x14ac:dyDescent="0.2">
      <c r="A462" s="9"/>
      <c r="B462" s="9"/>
      <c r="C462" s="27"/>
      <c r="D462" s="9"/>
      <c r="E462" s="27"/>
      <c r="F462" s="9"/>
    </row>
    <row r="463" spans="1:6" x14ac:dyDescent="0.2">
      <c r="A463" s="9"/>
      <c r="B463" s="9"/>
      <c r="C463" s="27"/>
      <c r="D463" s="9"/>
      <c r="E463" s="27"/>
      <c r="F463" s="9"/>
    </row>
    <row r="464" spans="1:6" x14ac:dyDescent="0.2">
      <c r="A464" s="9"/>
      <c r="B464" s="9"/>
      <c r="C464" s="27"/>
      <c r="D464" s="9"/>
      <c r="E464" s="27"/>
      <c r="F464" s="9"/>
    </row>
    <row r="465" spans="1:6" x14ac:dyDescent="0.2">
      <c r="A465" s="9"/>
      <c r="B465" s="9"/>
      <c r="C465" s="27"/>
      <c r="D465" s="9"/>
      <c r="E465" s="27"/>
      <c r="F465" s="9"/>
    </row>
    <row r="466" spans="1:6" x14ac:dyDescent="0.2">
      <c r="A466" s="9"/>
      <c r="B466" s="9"/>
      <c r="C466" s="27"/>
      <c r="D466" s="9"/>
      <c r="E466" s="27"/>
      <c r="F466" s="9"/>
    </row>
    <row r="467" spans="1:6" x14ac:dyDescent="0.2">
      <c r="A467" s="9"/>
      <c r="B467" s="9"/>
      <c r="C467" s="27"/>
      <c r="D467" s="9"/>
      <c r="E467" s="27"/>
      <c r="F467" s="9"/>
    </row>
    <row r="468" spans="1:6" x14ac:dyDescent="0.2">
      <c r="A468" s="9"/>
      <c r="B468" s="9"/>
      <c r="C468" s="27"/>
      <c r="D468" s="9"/>
      <c r="E468" s="27"/>
      <c r="F468" s="9"/>
    </row>
    <row r="469" spans="1:6" x14ac:dyDescent="0.2">
      <c r="A469" s="9"/>
      <c r="B469" s="9"/>
      <c r="C469" s="27"/>
      <c r="D469" s="9"/>
      <c r="E469" s="27"/>
      <c r="F469" s="9"/>
    </row>
    <row r="470" spans="1:6" x14ac:dyDescent="0.2">
      <c r="A470" s="9"/>
      <c r="B470" s="9"/>
      <c r="C470" s="27"/>
      <c r="D470" s="9"/>
      <c r="E470" s="27"/>
      <c r="F470" s="9"/>
    </row>
    <row r="471" spans="1:6" x14ac:dyDescent="0.2">
      <c r="A471" s="9"/>
      <c r="B471" s="9"/>
      <c r="C471" s="27"/>
      <c r="D471" s="9"/>
      <c r="E471" s="27"/>
      <c r="F471" s="9"/>
    </row>
    <row r="472" spans="1:6" x14ac:dyDescent="0.2">
      <c r="A472" s="9"/>
      <c r="B472" s="9"/>
      <c r="C472" s="27"/>
      <c r="D472" s="9"/>
      <c r="E472" s="27"/>
      <c r="F472" s="9"/>
    </row>
    <row r="473" spans="1:6" x14ac:dyDescent="0.2">
      <c r="A473" s="9"/>
      <c r="B473" s="9"/>
      <c r="C473" s="27"/>
      <c r="D473" s="9"/>
      <c r="E473" s="27"/>
      <c r="F473" s="9"/>
    </row>
    <row r="474" spans="1:6" x14ac:dyDescent="0.2">
      <c r="A474" s="9"/>
      <c r="B474" s="9"/>
      <c r="C474" s="27"/>
      <c r="D474" s="9"/>
      <c r="E474" s="27"/>
      <c r="F474" s="9"/>
    </row>
    <row r="475" spans="1:6" x14ac:dyDescent="0.2">
      <c r="A475" s="9"/>
      <c r="B475" s="9"/>
      <c r="C475" s="27"/>
      <c r="D475" s="9"/>
      <c r="E475" s="27"/>
      <c r="F475" s="9"/>
    </row>
    <row r="476" spans="1:6" x14ac:dyDescent="0.2">
      <c r="A476" s="9"/>
      <c r="B476" s="9"/>
      <c r="C476" s="27"/>
      <c r="D476" s="9"/>
      <c r="E476" s="27"/>
      <c r="F476" s="9"/>
    </row>
    <row r="477" spans="1:6" x14ac:dyDescent="0.2">
      <c r="A477" s="9"/>
      <c r="B477" s="9"/>
      <c r="C477" s="27"/>
      <c r="D477" s="9"/>
      <c r="E477" s="27"/>
      <c r="F477" s="9"/>
    </row>
    <row r="478" spans="1:6" x14ac:dyDescent="0.2">
      <c r="A478" s="9"/>
      <c r="B478" s="9"/>
      <c r="C478" s="27"/>
      <c r="D478" s="9"/>
      <c r="E478" s="27"/>
      <c r="F478" s="9"/>
    </row>
    <row r="479" spans="1:6" x14ac:dyDescent="0.2">
      <c r="A479" s="9"/>
      <c r="B479" s="9"/>
      <c r="C479" s="27"/>
      <c r="D479" s="9"/>
      <c r="E479" s="27"/>
      <c r="F479" s="9"/>
    </row>
    <row r="480" spans="1:6" x14ac:dyDescent="0.2">
      <c r="A480" s="9"/>
      <c r="B480" s="9"/>
      <c r="C480" s="27"/>
      <c r="D480" s="9"/>
      <c r="E480" s="27"/>
      <c r="F480" s="9"/>
    </row>
    <row r="481" spans="1:6" x14ac:dyDescent="0.2">
      <c r="A481" s="9"/>
      <c r="B481" s="9"/>
      <c r="C481" s="27"/>
      <c r="D481" s="9"/>
      <c r="E481" s="27"/>
      <c r="F481" s="9"/>
    </row>
    <row r="482" spans="1:6" x14ac:dyDescent="0.2">
      <c r="A482" s="9"/>
      <c r="B482" s="9"/>
      <c r="C482" s="27"/>
      <c r="D482" s="9"/>
      <c r="E482" s="27"/>
      <c r="F482" s="9"/>
    </row>
    <row r="483" spans="1:6" x14ac:dyDescent="0.2">
      <c r="A483" s="9"/>
      <c r="B483" s="9"/>
      <c r="C483" s="27"/>
      <c r="D483" s="9"/>
      <c r="E483" s="27"/>
      <c r="F483" s="9"/>
    </row>
    <row r="484" spans="1:6" x14ac:dyDescent="0.2">
      <c r="A484" s="9"/>
      <c r="B484" s="9"/>
      <c r="C484" s="27"/>
      <c r="D484" s="9"/>
      <c r="E484" s="27"/>
      <c r="F484" s="9"/>
    </row>
    <row r="485" spans="1:6" x14ac:dyDescent="0.2">
      <c r="A485" s="9"/>
      <c r="B485" s="9"/>
      <c r="C485" s="27"/>
      <c r="D485" s="9"/>
      <c r="E485" s="27"/>
      <c r="F485" s="9"/>
    </row>
    <row r="486" spans="1:6" x14ac:dyDescent="0.2">
      <c r="A486" s="9"/>
      <c r="B486" s="9"/>
      <c r="C486" s="27"/>
      <c r="D486" s="9"/>
      <c r="E486" s="27"/>
      <c r="F486" s="9"/>
    </row>
    <row r="487" spans="1:6" x14ac:dyDescent="0.2">
      <c r="A487" s="9"/>
      <c r="B487" s="9"/>
      <c r="C487" s="27"/>
      <c r="D487" s="9"/>
      <c r="E487" s="27"/>
      <c r="F487" s="9"/>
    </row>
    <row r="488" spans="1:6" x14ac:dyDescent="0.2">
      <c r="A488" s="9"/>
      <c r="B488" s="9"/>
      <c r="C488" s="27"/>
      <c r="D488" s="9"/>
      <c r="E488" s="27"/>
      <c r="F488" s="9"/>
    </row>
    <row r="489" spans="1:6" x14ac:dyDescent="0.2">
      <c r="A489" s="9"/>
      <c r="B489" s="9"/>
      <c r="C489" s="27"/>
      <c r="D489" s="9"/>
      <c r="E489" s="27"/>
      <c r="F489" s="9"/>
    </row>
    <row r="490" spans="1:6" x14ac:dyDescent="0.2">
      <c r="A490" s="9"/>
      <c r="B490" s="9"/>
      <c r="C490" s="27"/>
      <c r="D490" s="9"/>
      <c r="E490" s="27"/>
      <c r="F490" s="9"/>
    </row>
    <row r="491" spans="1:6" x14ac:dyDescent="0.2">
      <c r="A491" s="9"/>
      <c r="B491" s="9"/>
      <c r="C491" s="27"/>
      <c r="D491" s="9"/>
      <c r="E491" s="27"/>
      <c r="F491" s="9"/>
    </row>
    <row r="492" spans="1:6" x14ac:dyDescent="0.2">
      <c r="A492" s="9"/>
      <c r="B492" s="9"/>
      <c r="C492" s="27"/>
      <c r="D492" s="9"/>
      <c r="E492" s="27"/>
      <c r="F492" s="9"/>
    </row>
    <row r="493" spans="1:6" x14ac:dyDescent="0.2">
      <c r="A493" s="9"/>
      <c r="B493" s="9"/>
      <c r="C493" s="27"/>
      <c r="D493" s="9"/>
      <c r="E493" s="27"/>
      <c r="F493" s="9"/>
    </row>
    <row r="494" spans="1:6" x14ac:dyDescent="0.2">
      <c r="A494" s="9"/>
      <c r="B494" s="9"/>
      <c r="C494" s="27"/>
      <c r="D494" s="9"/>
      <c r="E494" s="27"/>
      <c r="F494" s="9"/>
    </row>
    <row r="495" spans="1:6" x14ac:dyDescent="0.2">
      <c r="A495" s="9"/>
      <c r="B495" s="9"/>
      <c r="C495" s="27"/>
      <c r="D495" s="9"/>
      <c r="E495" s="27"/>
      <c r="F495" s="9"/>
    </row>
    <row r="496" spans="1:6" x14ac:dyDescent="0.2">
      <c r="A496" s="9"/>
      <c r="B496" s="9"/>
      <c r="C496" s="27"/>
      <c r="D496" s="9"/>
      <c r="E496" s="27"/>
      <c r="F496" s="9"/>
    </row>
    <row r="497" spans="1:6" x14ac:dyDescent="0.2">
      <c r="A497" s="9"/>
      <c r="B497" s="9"/>
      <c r="C497" s="27"/>
      <c r="D497" s="9"/>
      <c r="E497" s="27"/>
      <c r="F497" s="9"/>
    </row>
    <row r="498" spans="1:6" x14ac:dyDescent="0.2">
      <c r="A498" s="9"/>
      <c r="B498" s="9"/>
      <c r="C498" s="27"/>
      <c r="D498" s="9"/>
      <c r="E498" s="27"/>
      <c r="F498" s="9"/>
    </row>
    <row r="499" spans="1:6" x14ac:dyDescent="0.2">
      <c r="A499" s="9"/>
      <c r="B499" s="9"/>
      <c r="C499" s="27"/>
      <c r="D499" s="9"/>
      <c r="E499" s="27"/>
      <c r="F499" s="9"/>
    </row>
    <row r="500" spans="1:6" x14ac:dyDescent="0.2">
      <c r="A500" s="9"/>
      <c r="B500" s="9"/>
      <c r="C500" s="27"/>
      <c r="D500" s="9"/>
      <c r="E500" s="27"/>
      <c r="F500" s="9"/>
    </row>
    <row r="501" spans="1:6" x14ac:dyDescent="0.2">
      <c r="A501" s="9"/>
      <c r="B501" s="9"/>
      <c r="C501" s="27"/>
      <c r="D501" s="9"/>
      <c r="E501" s="27"/>
      <c r="F501" s="9"/>
    </row>
    <row r="502" spans="1:6" x14ac:dyDescent="0.2">
      <c r="A502" s="9"/>
      <c r="B502" s="9"/>
      <c r="C502" s="27"/>
      <c r="D502" s="9"/>
      <c r="E502" s="27"/>
      <c r="F502" s="9"/>
    </row>
    <row r="503" spans="1:6" x14ac:dyDescent="0.2">
      <c r="A503" s="9"/>
      <c r="B503" s="9"/>
      <c r="C503" s="27"/>
      <c r="D503" s="9"/>
      <c r="E503" s="27"/>
      <c r="F503" s="9"/>
    </row>
    <row r="504" spans="1:6" x14ac:dyDescent="0.2">
      <c r="A504" s="9"/>
      <c r="B504" s="9"/>
      <c r="C504" s="27"/>
      <c r="D504" s="9"/>
      <c r="E504" s="27"/>
      <c r="F504" s="9"/>
    </row>
    <row r="505" spans="1:6" x14ac:dyDescent="0.2">
      <c r="A505" s="9"/>
      <c r="B505" s="9"/>
      <c r="C505" s="27"/>
      <c r="D505" s="9"/>
      <c r="E505" s="27"/>
      <c r="F505" s="9"/>
    </row>
    <row r="506" spans="1:6" x14ac:dyDescent="0.2">
      <c r="A506" s="9"/>
      <c r="B506" s="9"/>
      <c r="C506" s="27"/>
      <c r="D506" s="9"/>
      <c r="E506" s="27"/>
      <c r="F506" s="9"/>
    </row>
    <row r="507" spans="1:6" x14ac:dyDescent="0.2">
      <c r="A507" s="9"/>
      <c r="B507" s="9"/>
      <c r="C507" s="27"/>
      <c r="D507" s="9"/>
      <c r="E507" s="27"/>
      <c r="F507" s="9"/>
    </row>
    <row r="508" spans="1:6" x14ac:dyDescent="0.2">
      <c r="A508" s="9"/>
      <c r="B508" s="9"/>
      <c r="C508" s="27"/>
      <c r="D508" s="9"/>
      <c r="E508" s="27"/>
      <c r="F508" s="9"/>
    </row>
    <row r="509" spans="1:6" x14ac:dyDescent="0.2">
      <c r="A509" s="9"/>
      <c r="B509" s="9"/>
      <c r="C509" s="27"/>
      <c r="D509" s="9"/>
      <c r="E509" s="27"/>
      <c r="F509" s="9"/>
    </row>
    <row r="510" spans="1:6" x14ac:dyDescent="0.2">
      <c r="A510" s="9"/>
      <c r="B510" s="9"/>
      <c r="C510" s="27"/>
      <c r="D510" s="9"/>
      <c r="E510" s="27"/>
      <c r="F510" s="9"/>
    </row>
    <row r="511" spans="1:6" x14ac:dyDescent="0.2">
      <c r="A511" s="9"/>
      <c r="B511" s="9"/>
      <c r="C511" s="27"/>
      <c r="D511" s="9"/>
      <c r="E511" s="27"/>
      <c r="F511" s="9"/>
    </row>
    <row r="512" spans="1:6" x14ac:dyDescent="0.2">
      <c r="A512" s="9"/>
      <c r="B512" s="9"/>
      <c r="C512" s="27"/>
      <c r="D512" s="9"/>
      <c r="E512" s="27"/>
      <c r="F512" s="9"/>
    </row>
    <row r="513" spans="1:6" x14ac:dyDescent="0.2">
      <c r="A513" s="9"/>
      <c r="B513" s="9"/>
      <c r="C513" s="27"/>
      <c r="D513" s="9"/>
      <c r="E513" s="27"/>
      <c r="F513" s="9"/>
    </row>
    <row r="514" spans="1:6" x14ac:dyDescent="0.2">
      <c r="A514" s="9"/>
      <c r="B514" s="9"/>
      <c r="C514" s="27"/>
      <c r="D514" s="9"/>
      <c r="E514" s="27"/>
      <c r="F514" s="9"/>
    </row>
    <row r="515" spans="1:6" x14ac:dyDescent="0.2">
      <c r="A515" s="9"/>
      <c r="B515" s="9"/>
      <c r="C515" s="27"/>
      <c r="D515" s="9"/>
      <c r="E515" s="27"/>
      <c r="F515" s="9"/>
    </row>
    <row r="516" spans="1:6" x14ac:dyDescent="0.2">
      <c r="A516" s="9"/>
      <c r="B516" s="9"/>
      <c r="C516" s="27"/>
      <c r="D516" s="9"/>
      <c r="E516" s="27"/>
      <c r="F516" s="9"/>
    </row>
    <row r="517" spans="1:6" x14ac:dyDescent="0.2">
      <c r="A517" s="9"/>
      <c r="B517" s="9"/>
      <c r="C517" s="27"/>
      <c r="D517" s="9"/>
      <c r="E517" s="27"/>
      <c r="F517" s="9"/>
    </row>
    <row r="518" spans="1:6" x14ac:dyDescent="0.2">
      <c r="A518" s="9"/>
      <c r="B518" s="9"/>
      <c r="C518" s="27"/>
      <c r="D518" s="9"/>
      <c r="E518" s="27"/>
      <c r="F518" s="9"/>
    </row>
    <row r="519" spans="1:6" x14ac:dyDescent="0.2">
      <c r="A519" s="9"/>
      <c r="B519" s="9"/>
      <c r="C519" s="27"/>
      <c r="D519" s="9"/>
      <c r="E519" s="27"/>
      <c r="F519" s="9"/>
    </row>
    <row r="520" spans="1:6" x14ac:dyDescent="0.2">
      <c r="A520" s="9"/>
      <c r="B520" s="9"/>
      <c r="C520" s="27"/>
      <c r="D520" s="9"/>
      <c r="E520" s="27"/>
      <c r="F520" s="9"/>
    </row>
    <row r="521" spans="1:6" x14ac:dyDescent="0.2">
      <c r="A521" s="9"/>
      <c r="B521" s="9"/>
      <c r="C521" s="27"/>
      <c r="D521" s="9"/>
      <c r="E521" s="27"/>
      <c r="F521" s="9"/>
    </row>
    <row r="522" spans="1:6" x14ac:dyDescent="0.2">
      <c r="A522" s="9"/>
      <c r="B522" s="9"/>
      <c r="C522" s="27"/>
      <c r="D522" s="9"/>
      <c r="E522" s="27"/>
      <c r="F522" s="9"/>
    </row>
    <row r="523" spans="1:6" x14ac:dyDescent="0.2">
      <c r="A523" s="9"/>
      <c r="B523" s="9"/>
      <c r="C523" s="27"/>
      <c r="D523" s="9"/>
      <c r="E523" s="27"/>
      <c r="F523" s="9"/>
    </row>
    <row r="524" spans="1:6" x14ac:dyDescent="0.2">
      <c r="A524" s="9"/>
      <c r="B524" s="9"/>
      <c r="C524" s="27"/>
      <c r="D524" s="9"/>
      <c r="E524" s="27"/>
      <c r="F524" s="9"/>
    </row>
    <row r="525" spans="1:6" x14ac:dyDescent="0.2">
      <c r="A525" s="9"/>
      <c r="B525" s="9"/>
      <c r="C525" s="27"/>
      <c r="D525" s="9"/>
      <c r="E525" s="27"/>
      <c r="F525" s="9"/>
    </row>
    <row r="526" spans="1:6" x14ac:dyDescent="0.2">
      <c r="A526" s="9"/>
      <c r="B526" s="9"/>
      <c r="C526" s="27"/>
      <c r="D526" s="9"/>
      <c r="E526" s="27"/>
      <c r="F526" s="9"/>
    </row>
    <row r="527" spans="1:6" x14ac:dyDescent="0.2">
      <c r="A527" s="9"/>
      <c r="B527" s="9"/>
      <c r="C527" s="27"/>
      <c r="D527" s="9"/>
      <c r="E527" s="27"/>
      <c r="F527" s="9"/>
    </row>
    <row r="528" spans="1:6" x14ac:dyDescent="0.2">
      <c r="A528" s="9"/>
      <c r="B528" s="9"/>
      <c r="C528" s="27"/>
      <c r="D528" s="9"/>
      <c r="E528" s="27"/>
      <c r="F528" s="9"/>
    </row>
    <row r="529" spans="1:6" x14ac:dyDescent="0.2">
      <c r="A529" s="9"/>
      <c r="B529" s="9"/>
      <c r="C529" s="27"/>
      <c r="D529" s="9"/>
      <c r="E529" s="27"/>
      <c r="F529" s="9"/>
    </row>
    <row r="530" spans="1:6" x14ac:dyDescent="0.2">
      <c r="A530" s="9"/>
      <c r="B530" s="9"/>
      <c r="C530" s="27"/>
      <c r="D530" s="9"/>
      <c r="E530" s="27"/>
      <c r="F530" s="9"/>
    </row>
    <row r="531" spans="1:6" x14ac:dyDescent="0.2">
      <c r="A531" s="9"/>
      <c r="B531" s="9"/>
      <c r="C531" s="27"/>
      <c r="D531" s="9"/>
      <c r="E531" s="27"/>
      <c r="F531" s="9"/>
    </row>
    <row r="532" spans="1:6" x14ac:dyDescent="0.2">
      <c r="A532" s="9"/>
      <c r="B532" s="9"/>
      <c r="C532" s="27"/>
      <c r="D532" s="9"/>
      <c r="E532" s="27"/>
      <c r="F532" s="9"/>
    </row>
    <row r="533" spans="1:6" x14ac:dyDescent="0.2">
      <c r="A533" s="9"/>
      <c r="B533" s="9"/>
      <c r="C533" s="27"/>
      <c r="D533" s="9"/>
      <c r="E533" s="27"/>
      <c r="F533" s="9"/>
    </row>
    <row r="534" spans="1:6" x14ac:dyDescent="0.2">
      <c r="A534" s="9"/>
      <c r="B534" s="9"/>
      <c r="C534" s="27"/>
      <c r="D534" s="9"/>
      <c r="E534" s="27"/>
      <c r="F534" s="9"/>
    </row>
    <row r="535" spans="1:6" x14ac:dyDescent="0.2">
      <c r="A535" s="9"/>
      <c r="B535" s="9"/>
      <c r="C535" s="27"/>
      <c r="D535" s="9"/>
      <c r="E535" s="27"/>
      <c r="F535" s="9"/>
    </row>
    <row r="536" spans="1:6" x14ac:dyDescent="0.2">
      <c r="A536" s="9"/>
      <c r="B536" s="9"/>
      <c r="C536" s="27"/>
      <c r="D536" s="9"/>
      <c r="E536" s="27"/>
      <c r="F536" s="9"/>
    </row>
    <row r="537" spans="1:6" x14ac:dyDescent="0.2">
      <c r="A537" s="9"/>
      <c r="B537" s="9"/>
      <c r="C537" s="27"/>
      <c r="D537" s="9"/>
      <c r="E537" s="27"/>
      <c r="F537" s="9"/>
    </row>
    <row r="538" spans="1:6" x14ac:dyDescent="0.2">
      <c r="A538" s="9"/>
      <c r="B538" s="9"/>
      <c r="C538" s="27"/>
      <c r="D538" s="9"/>
      <c r="E538" s="27"/>
      <c r="F538" s="9"/>
    </row>
    <row r="539" spans="1:6" x14ac:dyDescent="0.2">
      <c r="A539" s="9"/>
      <c r="B539" s="9"/>
      <c r="C539" s="27"/>
      <c r="D539" s="9"/>
      <c r="E539" s="27"/>
      <c r="F539" s="9"/>
    </row>
    <row r="540" spans="1:6" x14ac:dyDescent="0.2">
      <c r="A540" s="9"/>
      <c r="B540" s="9"/>
      <c r="C540" s="27"/>
      <c r="D540" s="9"/>
      <c r="E540" s="27"/>
      <c r="F540" s="9"/>
    </row>
    <row r="541" spans="1:6" x14ac:dyDescent="0.2">
      <c r="A541" s="9"/>
      <c r="B541" s="9"/>
      <c r="C541" s="27"/>
      <c r="D541" s="9"/>
      <c r="E541" s="27"/>
      <c r="F541" s="9"/>
    </row>
    <row r="542" spans="1:6" x14ac:dyDescent="0.2">
      <c r="A542" s="9"/>
      <c r="B542" s="9"/>
      <c r="C542" s="27"/>
      <c r="D542" s="9"/>
      <c r="E542" s="27"/>
      <c r="F542" s="9"/>
    </row>
    <row r="543" spans="1:6" x14ac:dyDescent="0.2">
      <c r="A543" s="9"/>
      <c r="B543" s="9"/>
      <c r="C543" s="27"/>
      <c r="D543" s="9"/>
      <c r="E543" s="27"/>
      <c r="F543" s="9"/>
    </row>
    <row r="544" spans="1:6" x14ac:dyDescent="0.2">
      <c r="A544" s="9"/>
      <c r="B544" s="9"/>
      <c r="C544" s="27"/>
      <c r="D544" s="9"/>
      <c r="E544" s="27"/>
      <c r="F544" s="9"/>
    </row>
    <row r="545" spans="1:6" x14ac:dyDescent="0.2">
      <c r="A545" s="9"/>
      <c r="B545" s="9"/>
      <c r="C545" s="27"/>
      <c r="D545" s="9"/>
      <c r="E545" s="27"/>
      <c r="F545" s="9"/>
    </row>
    <row r="546" spans="1:6" x14ac:dyDescent="0.2">
      <c r="A546" s="9"/>
      <c r="B546" s="9"/>
      <c r="C546" s="27"/>
      <c r="D546" s="9"/>
      <c r="E546" s="27"/>
      <c r="F546" s="9"/>
    </row>
    <row r="547" spans="1:6" x14ac:dyDescent="0.2">
      <c r="A547" s="9"/>
      <c r="B547" s="9"/>
      <c r="C547" s="27"/>
      <c r="D547" s="9"/>
      <c r="E547" s="27"/>
      <c r="F547" s="9"/>
    </row>
    <row r="548" spans="1:6" x14ac:dyDescent="0.2">
      <c r="A548" s="9"/>
      <c r="B548" s="9"/>
      <c r="C548" s="27"/>
      <c r="D548" s="9"/>
      <c r="E548" s="27"/>
      <c r="F548" s="9"/>
    </row>
    <row r="549" spans="1:6" x14ac:dyDescent="0.2">
      <c r="A549" s="9"/>
      <c r="B549" s="9"/>
      <c r="C549" s="27"/>
      <c r="D549" s="9"/>
      <c r="E549" s="27"/>
      <c r="F549" s="9"/>
    </row>
    <row r="550" spans="1:6" x14ac:dyDescent="0.2">
      <c r="A550" s="9"/>
      <c r="B550" s="9"/>
      <c r="C550" s="27"/>
      <c r="D550" s="9"/>
      <c r="E550" s="27"/>
      <c r="F550" s="9"/>
    </row>
    <row r="551" spans="1:6" x14ac:dyDescent="0.2">
      <c r="A551" s="9"/>
      <c r="B551" s="9"/>
      <c r="C551" s="27"/>
      <c r="D551" s="9"/>
      <c r="E551" s="27"/>
      <c r="F551" s="9"/>
    </row>
    <row r="552" spans="1:6" x14ac:dyDescent="0.2">
      <c r="A552" s="9"/>
      <c r="B552" s="9"/>
      <c r="C552" s="27"/>
      <c r="D552" s="9"/>
      <c r="E552" s="27"/>
      <c r="F552" s="9"/>
    </row>
    <row r="553" spans="1:6" x14ac:dyDescent="0.2">
      <c r="A553" s="9"/>
      <c r="B553" s="9"/>
      <c r="C553" s="27"/>
      <c r="D553" s="9"/>
      <c r="E553" s="27"/>
      <c r="F553" s="9"/>
    </row>
    <row r="554" spans="1:6" x14ac:dyDescent="0.2">
      <c r="A554" s="9"/>
      <c r="B554" s="9"/>
      <c r="C554" s="27"/>
      <c r="D554" s="9"/>
      <c r="E554" s="27"/>
      <c r="F554" s="9"/>
    </row>
    <row r="555" spans="1:6" x14ac:dyDescent="0.2">
      <c r="A555" s="9"/>
      <c r="B555" s="9"/>
      <c r="C555" s="27"/>
      <c r="D555" s="9"/>
      <c r="E555" s="27"/>
      <c r="F555" s="9"/>
    </row>
    <row r="556" spans="1:6" x14ac:dyDescent="0.2">
      <c r="A556" s="9"/>
      <c r="B556" s="9"/>
      <c r="C556" s="27"/>
      <c r="D556" s="9"/>
      <c r="E556" s="27"/>
      <c r="F556" s="9"/>
    </row>
    <row r="557" spans="1:6" x14ac:dyDescent="0.2">
      <c r="A557" s="9"/>
      <c r="B557" s="9"/>
      <c r="C557" s="27"/>
      <c r="D557" s="9"/>
      <c r="E557" s="27"/>
      <c r="F557" s="9"/>
    </row>
    <row r="558" spans="1:6" x14ac:dyDescent="0.2">
      <c r="A558" s="9"/>
      <c r="B558" s="9"/>
      <c r="C558" s="27"/>
      <c r="D558" s="9"/>
      <c r="E558" s="27"/>
      <c r="F558" s="9"/>
    </row>
    <row r="559" spans="1:6" x14ac:dyDescent="0.2">
      <c r="A559" s="9"/>
      <c r="B559" s="9"/>
      <c r="C559" s="27"/>
      <c r="D559" s="9"/>
      <c r="E559" s="27"/>
      <c r="F559" s="9"/>
    </row>
    <row r="560" spans="1:6" x14ac:dyDescent="0.2">
      <c r="A560" s="9"/>
      <c r="B560" s="9"/>
      <c r="C560" s="27"/>
      <c r="D560" s="9"/>
      <c r="E560" s="27"/>
      <c r="F560" s="9"/>
    </row>
    <row r="561" spans="1:6" x14ac:dyDescent="0.2">
      <c r="A561" s="9"/>
      <c r="B561" s="9"/>
      <c r="C561" s="27"/>
      <c r="D561" s="9"/>
      <c r="E561" s="27"/>
      <c r="F561" s="9"/>
    </row>
    <row r="562" spans="1:6" x14ac:dyDescent="0.2">
      <c r="A562" s="9"/>
      <c r="B562" s="9"/>
      <c r="C562" s="27"/>
      <c r="D562" s="9"/>
      <c r="E562" s="27"/>
      <c r="F562" s="9"/>
    </row>
    <row r="563" spans="1:6" x14ac:dyDescent="0.2">
      <c r="A563" s="9"/>
      <c r="B563" s="9"/>
      <c r="C563" s="27"/>
      <c r="D563" s="9"/>
      <c r="E563" s="27"/>
      <c r="F563" s="9"/>
    </row>
    <row r="564" spans="1:6" x14ac:dyDescent="0.2">
      <c r="A564" s="9"/>
      <c r="B564" s="9"/>
      <c r="C564" s="27"/>
      <c r="D564" s="9"/>
      <c r="E564" s="27"/>
      <c r="F564" s="9"/>
    </row>
    <row r="565" spans="1:6" x14ac:dyDescent="0.2">
      <c r="A565" s="9"/>
      <c r="B565" s="9"/>
      <c r="C565" s="27"/>
      <c r="D565" s="9"/>
      <c r="E565" s="27"/>
      <c r="F565" s="9"/>
    </row>
    <row r="566" spans="1:6" x14ac:dyDescent="0.2">
      <c r="A566" s="9"/>
      <c r="B566" s="9"/>
      <c r="C566" s="27"/>
      <c r="D566" s="9"/>
      <c r="E566" s="27"/>
      <c r="F566" s="9"/>
    </row>
    <row r="567" spans="1:6" x14ac:dyDescent="0.2">
      <c r="A567" s="9"/>
      <c r="B567" s="9"/>
      <c r="C567" s="27"/>
      <c r="D567" s="9"/>
      <c r="E567" s="27"/>
      <c r="F567" s="9"/>
    </row>
    <row r="568" spans="1:6" x14ac:dyDescent="0.2">
      <c r="A568" s="9"/>
      <c r="B568" s="9"/>
      <c r="C568" s="27"/>
      <c r="D568" s="9"/>
      <c r="E568" s="27"/>
      <c r="F568" s="9"/>
    </row>
    <row r="569" spans="1:6" x14ac:dyDescent="0.2">
      <c r="A569" s="9"/>
      <c r="B569" s="9"/>
      <c r="C569" s="27"/>
      <c r="D569" s="9"/>
      <c r="E569" s="27"/>
      <c r="F569" s="9"/>
    </row>
    <row r="570" spans="1:6" x14ac:dyDescent="0.2">
      <c r="A570" s="9"/>
      <c r="B570" s="9"/>
      <c r="C570" s="27"/>
      <c r="D570" s="9"/>
      <c r="E570" s="27"/>
      <c r="F570" s="9"/>
    </row>
    <row r="571" spans="1:6" x14ac:dyDescent="0.2">
      <c r="A571" s="9"/>
      <c r="B571" s="9"/>
      <c r="C571" s="27"/>
      <c r="D571" s="9"/>
      <c r="E571" s="27"/>
      <c r="F571" s="9"/>
    </row>
    <row r="572" spans="1:6" x14ac:dyDescent="0.2">
      <c r="A572" s="9"/>
      <c r="B572" s="9"/>
      <c r="C572" s="27"/>
      <c r="D572" s="9"/>
      <c r="E572" s="27"/>
      <c r="F572" s="9"/>
    </row>
    <row r="573" spans="1:6" x14ac:dyDescent="0.2">
      <c r="A573" s="9"/>
      <c r="B573" s="9"/>
      <c r="C573" s="27"/>
      <c r="D573" s="9"/>
      <c r="E573" s="27"/>
      <c r="F573" s="9"/>
    </row>
    <row r="574" spans="1:6" x14ac:dyDescent="0.2">
      <c r="A574" s="9"/>
      <c r="B574" s="9"/>
      <c r="C574" s="27"/>
      <c r="D574" s="9"/>
      <c r="E574" s="27"/>
      <c r="F574" s="9"/>
    </row>
    <row r="575" spans="1:6" x14ac:dyDescent="0.2">
      <c r="A575" s="9"/>
      <c r="B575" s="9"/>
      <c r="C575" s="27"/>
      <c r="D575" s="9"/>
      <c r="E575" s="27"/>
      <c r="F575" s="9"/>
    </row>
    <row r="576" spans="1:6" x14ac:dyDescent="0.2">
      <c r="A576" s="9"/>
      <c r="B576" s="9"/>
      <c r="C576" s="27"/>
      <c r="D576" s="9"/>
      <c r="E576" s="27"/>
      <c r="F576" s="9"/>
    </row>
    <row r="577" spans="1:6" x14ac:dyDescent="0.2">
      <c r="A577" s="9"/>
      <c r="B577" s="9"/>
      <c r="C577" s="27"/>
      <c r="D577" s="9"/>
      <c r="E577" s="27"/>
      <c r="F577" s="9"/>
    </row>
    <row r="578" spans="1:6" x14ac:dyDescent="0.2">
      <c r="A578" s="9"/>
      <c r="B578" s="9"/>
      <c r="C578" s="27"/>
      <c r="D578" s="9"/>
      <c r="E578" s="27"/>
      <c r="F578" s="9"/>
    </row>
    <row r="579" spans="1:6" x14ac:dyDescent="0.2">
      <c r="A579" s="9"/>
      <c r="B579" s="9"/>
      <c r="C579" s="27"/>
      <c r="D579" s="9"/>
      <c r="E579" s="27"/>
      <c r="F579" s="9"/>
    </row>
    <row r="580" spans="1:6" x14ac:dyDescent="0.2">
      <c r="A580" s="9"/>
      <c r="B580" s="9"/>
      <c r="C580" s="27"/>
      <c r="D580" s="9"/>
      <c r="E580" s="27"/>
      <c r="F580" s="9"/>
    </row>
    <row r="581" spans="1:6" x14ac:dyDescent="0.2">
      <c r="A581" s="9"/>
      <c r="B581" s="9"/>
      <c r="C581" s="27"/>
      <c r="D581" s="9"/>
      <c r="E581" s="27"/>
      <c r="F581" s="9"/>
    </row>
    <row r="582" spans="1:6" x14ac:dyDescent="0.2">
      <c r="A582" s="9"/>
      <c r="B582" s="9"/>
      <c r="C582" s="27"/>
      <c r="D582" s="9"/>
      <c r="E582" s="27"/>
      <c r="F582" s="9"/>
    </row>
    <row r="583" spans="1:6" x14ac:dyDescent="0.2">
      <c r="A583" s="9"/>
      <c r="B583" s="9"/>
      <c r="C583" s="27"/>
      <c r="D583" s="9"/>
      <c r="E583" s="27"/>
      <c r="F583" s="9"/>
    </row>
    <row r="584" spans="1:6" x14ac:dyDescent="0.2">
      <c r="A584" s="9"/>
      <c r="B584" s="9"/>
      <c r="C584" s="27"/>
      <c r="D584" s="9"/>
      <c r="E584" s="27"/>
      <c r="F584" s="9"/>
    </row>
    <row r="585" spans="1:6" x14ac:dyDescent="0.2">
      <c r="A585" s="9"/>
      <c r="B585" s="9"/>
      <c r="C585" s="27"/>
      <c r="D585" s="9"/>
      <c r="E585" s="27"/>
      <c r="F585" s="9"/>
    </row>
    <row r="586" spans="1:6" x14ac:dyDescent="0.2">
      <c r="A586" s="9"/>
      <c r="B586" s="9"/>
      <c r="C586" s="27"/>
      <c r="D586" s="9"/>
      <c r="E586" s="27"/>
      <c r="F586" s="9"/>
    </row>
    <row r="587" spans="1:6" x14ac:dyDescent="0.2">
      <c r="A587" s="9"/>
      <c r="B587" s="9"/>
      <c r="C587" s="27"/>
      <c r="D587" s="9"/>
      <c r="E587" s="27"/>
      <c r="F587" s="9"/>
    </row>
    <row r="588" spans="1:6" x14ac:dyDescent="0.2">
      <c r="A588" s="9"/>
      <c r="B588" s="9"/>
      <c r="C588" s="27"/>
      <c r="D588" s="9"/>
      <c r="E588" s="27"/>
      <c r="F588" s="9"/>
    </row>
    <row r="589" spans="1:6" x14ac:dyDescent="0.2">
      <c r="A589" s="9"/>
      <c r="B589" s="9"/>
      <c r="C589" s="27"/>
      <c r="D589" s="9"/>
      <c r="E589" s="27"/>
      <c r="F589" s="9"/>
    </row>
    <row r="590" spans="1:6" x14ac:dyDescent="0.2">
      <c r="A590" s="9"/>
      <c r="B590" s="9"/>
      <c r="C590" s="27"/>
      <c r="D590" s="9"/>
      <c r="E590" s="27"/>
      <c r="F590" s="9"/>
    </row>
    <row r="591" spans="1:6" x14ac:dyDescent="0.2">
      <c r="A591" s="9"/>
      <c r="B591" s="9"/>
      <c r="C591" s="27"/>
      <c r="D591" s="9"/>
      <c r="E591" s="27"/>
      <c r="F591" s="9"/>
    </row>
    <row r="592" spans="1:6" x14ac:dyDescent="0.2">
      <c r="A592" s="9"/>
      <c r="B592" s="9"/>
      <c r="C592" s="27"/>
      <c r="D592" s="9"/>
      <c r="E592" s="27"/>
      <c r="F592" s="9"/>
    </row>
    <row r="593" spans="1:6" x14ac:dyDescent="0.2">
      <c r="A593" s="9"/>
      <c r="B593" s="9"/>
      <c r="C593" s="27"/>
      <c r="D593" s="9"/>
      <c r="E593" s="27"/>
      <c r="F593" s="9"/>
    </row>
    <row r="594" spans="1:6" x14ac:dyDescent="0.2">
      <c r="A594" s="9"/>
      <c r="B594" s="9"/>
      <c r="C594" s="27"/>
      <c r="D594" s="9"/>
      <c r="E594" s="27"/>
      <c r="F594" s="9"/>
    </row>
    <row r="595" spans="1:6" x14ac:dyDescent="0.2">
      <c r="A595" s="9"/>
      <c r="B595" s="9"/>
      <c r="C595" s="27"/>
      <c r="D595" s="9"/>
      <c r="E595" s="27"/>
      <c r="F595" s="9"/>
    </row>
    <row r="596" spans="1:6" x14ac:dyDescent="0.2">
      <c r="A596" s="9"/>
      <c r="B596" s="9"/>
      <c r="C596" s="27"/>
      <c r="D596" s="9"/>
      <c r="E596" s="27"/>
      <c r="F596" s="9"/>
    </row>
    <row r="597" spans="1:6" x14ac:dyDescent="0.2">
      <c r="A597" s="9"/>
      <c r="B597" s="9"/>
      <c r="C597" s="27"/>
      <c r="D597" s="9"/>
      <c r="E597" s="27"/>
      <c r="F597" s="9"/>
    </row>
    <row r="598" spans="1:6" x14ac:dyDescent="0.2">
      <c r="A598" s="9"/>
      <c r="B598" s="9"/>
      <c r="C598" s="27"/>
      <c r="D598" s="9"/>
      <c r="E598" s="27"/>
      <c r="F598" s="9"/>
    </row>
    <row r="599" spans="1:6" x14ac:dyDescent="0.2">
      <c r="A599" s="9"/>
      <c r="B599" s="9"/>
      <c r="C599" s="27"/>
      <c r="D599" s="9"/>
      <c r="E599" s="27"/>
      <c r="F599" s="9"/>
    </row>
    <row r="600" spans="1:6" x14ac:dyDescent="0.2">
      <c r="A600" s="9"/>
      <c r="B600" s="9"/>
      <c r="C600" s="27"/>
      <c r="D600" s="9"/>
      <c r="E600" s="27"/>
      <c r="F600" s="9"/>
    </row>
    <row r="601" spans="1:6" x14ac:dyDescent="0.2">
      <c r="A601" s="9"/>
      <c r="B601" s="9"/>
      <c r="C601" s="27"/>
      <c r="D601" s="9"/>
      <c r="E601" s="27"/>
      <c r="F601" s="9"/>
    </row>
    <row r="602" spans="1:6" x14ac:dyDescent="0.2">
      <c r="A602" s="9"/>
      <c r="B602" s="9"/>
      <c r="C602" s="27"/>
      <c r="D602" s="9"/>
      <c r="E602" s="27"/>
      <c r="F602" s="9"/>
    </row>
    <row r="603" spans="1:6" x14ac:dyDescent="0.2">
      <c r="A603" s="9"/>
      <c r="B603" s="9"/>
      <c r="C603" s="27"/>
      <c r="D603" s="9"/>
      <c r="E603" s="27"/>
      <c r="F603" s="9"/>
    </row>
    <row r="604" spans="1:6" x14ac:dyDescent="0.2">
      <c r="A604" s="9"/>
      <c r="B604" s="9"/>
      <c r="C604" s="27"/>
      <c r="D604" s="9"/>
      <c r="E604" s="27"/>
      <c r="F604" s="9"/>
    </row>
    <row r="605" spans="1:6" x14ac:dyDescent="0.2">
      <c r="A605" s="9"/>
      <c r="B605" s="9"/>
      <c r="C605" s="27"/>
      <c r="D605" s="9"/>
      <c r="E605" s="27"/>
      <c r="F605" s="9"/>
    </row>
    <row r="606" spans="1:6" x14ac:dyDescent="0.2">
      <c r="A606" s="9"/>
      <c r="B606" s="9"/>
      <c r="C606" s="27"/>
      <c r="D606" s="9"/>
      <c r="E606" s="27"/>
      <c r="F606" s="9"/>
    </row>
    <row r="607" spans="1:6" x14ac:dyDescent="0.2">
      <c r="A607" s="9"/>
      <c r="B607" s="9"/>
      <c r="C607" s="27"/>
      <c r="D607" s="9"/>
      <c r="E607" s="27"/>
      <c r="F607" s="9"/>
    </row>
    <row r="608" spans="1:6" x14ac:dyDescent="0.2">
      <c r="A608" s="9"/>
      <c r="B608" s="9"/>
      <c r="C608" s="27"/>
      <c r="D608" s="9"/>
      <c r="E608" s="27"/>
      <c r="F608" s="9"/>
    </row>
    <row r="609" spans="1:6" x14ac:dyDescent="0.2">
      <c r="A609" s="9"/>
      <c r="B609" s="9"/>
      <c r="C609" s="27"/>
      <c r="D609" s="9"/>
      <c r="E609" s="27"/>
      <c r="F609" s="9"/>
    </row>
    <row r="610" spans="1:6" x14ac:dyDescent="0.2">
      <c r="A610" s="9"/>
      <c r="B610" s="9"/>
      <c r="C610" s="27"/>
      <c r="D610" s="9"/>
      <c r="E610" s="27"/>
      <c r="F610" s="9"/>
    </row>
    <row r="611" spans="1:6" x14ac:dyDescent="0.2">
      <c r="A611" s="9"/>
      <c r="B611" s="9"/>
      <c r="C611" s="27"/>
      <c r="D611" s="9"/>
      <c r="E611" s="27"/>
      <c r="F611" s="9"/>
    </row>
    <row r="612" spans="1:6" x14ac:dyDescent="0.2">
      <c r="A612" s="9"/>
      <c r="B612" s="9"/>
      <c r="C612" s="27"/>
      <c r="D612" s="9"/>
      <c r="E612" s="27"/>
      <c r="F612" s="9"/>
    </row>
    <row r="613" spans="1:6" x14ac:dyDescent="0.2">
      <c r="A613" s="9"/>
      <c r="B613" s="9"/>
      <c r="C613" s="27"/>
      <c r="D613" s="9"/>
      <c r="E613" s="27"/>
      <c r="F613" s="9"/>
    </row>
    <row r="614" spans="1:6" x14ac:dyDescent="0.2">
      <c r="A614" s="9"/>
      <c r="B614" s="9"/>
      <c r="C614" s="27"/>
      <c r="D614" s="9"/>
      <c r="E614" s="27"/>
      <c r="F614" s="9"/>
    </row>
    <row r="615" spans="1:6" x14ac:dyDescent="0.2">
      <c r="A615" s="9"/>
      <c r="B615" s="9"/>
      <c r="C615" s="27"/>
      <c r="D615" s="9"/>
      <c r="E615" s="27"/>
      <c r="F615" s="9"/>
    </row>
    <row r="616" spans="1:6" x14ac:dyDescent="0.2">
      <c r="A616" s="9"/>
      <c r="B616" s="9"/>
      <c r="C616" s="27"/>
      <c r="D616" s="9"/>
      <c r="E616" s="27"/>
      <c r="F616" s="9"/>
    </row>
    <row r="617" spans="1:6" x14ac:dyDescent="0.2">
      <c r="A617" s="9"/>
      <c r="B617" s="9"/>
      <c r="C617" s="27"/>
      <c r="D617" s="9"/>
      <c r="E617" s="27"/>
      <c r="F617" s="9"/>
    </row>
    <row r="618" spans="1:6" x14ac:dyDescent="0.2">
      <c r="A618" s="9"/>
      <c r="B618" s="9"/>
      <c r="C618" s="27"/>
      <c r="D618" s="9"/>
      <c r="E618" s="27"/>
      <c r="F618" s="9"/>
    </row>
    <row r="619" spans="1:6" x14ac:dyDescent="0.2">
      <c r="A619" s="9"/>
      <c r="B619" s="9"/>
      <c r="C619" s="27"/>
      <c r="D619" s="9"/>
      <c r="E619" s="27"/>
      <c r="F619" s="9"/>
    </row>
    <row r="620" spans="1:6" x14ac:dyDescent="0.2">
      <c r="A620" s="9"/>
      <c r="B620" s="9"/>
      <c r="C620" s="27"/>
      <c r="D620" s="9"/>
      <c r="E620" s="27"/>
      <c r="F620" s="9"/>
    </row>
    <row r="621" spans="1:6" x14ac:dyDescent="0.2">
      <c r="A621" s="9"/>
      <c r="B621" s="9"/>
      <c r="C621" s="27"/>
      <c r="D621" s="9"/>
      <c r="E621" s="27"/>
      <c r="F621" s="9"/>
    </row>
    <row r="622" spans="1:6" x14ac:dyDescent="0.2">
      <c r="A622" s="9"/>
      <c r="B622" s="9"/>
      <c r="C622" s="27"/>
      <c r="D622" s="9"/>
      <c r="E622" s="27"/>
      <c r="F622" s="9"/>
    </row>
    <row r="623" spans="1:6" x14ac:dyDescent="0.2">
      <c r="A623" s="9"/>
      <c r="B623" s="9"/>
      <c r="C623" s="27"/>
      <c r="D623" s="9"/>
      <c r="E623" s="27"/>
      <c r="F623" s="9"/>
    </row>
    <row r="624" spans="1:6" x14ac:dyDescent="0.2">
      <c r="A624" s="9"/>
      <c r="B624" s="9"/>
      <c r="C624" s="27"/>
      <c r="D624" s="9"/>
      <c r="E624" s="27"/>
      <c r="F624" s="9"/>
    </row>
    <row r="625" spans="1:6" x14ac:dyDescent="0.2">
      <c r="A625" s="9"/>
      <c r="B625" s="9"/>
      <c r="C625" s="27"/>
      <c r="D625" s="9"/>
      <c r="E625" s="27"/>
      <c r="F625" s="9"/>
    </row>
    <row r="626" spans="1:6" x14ac:dyDescent="0.2">
      <c r="A626" s="9"/>
      <c r="B626" s="9"/>
      <c r="C626" s="27"/>
      <c r="D626" s="9"/>
      <c r="E626" s="27"/>
      <c r="F626" s="9"/>
    </row>
    <row r="627" spans="1:6" x14ac:dyDescent="0.2">
      <c r="A627" s="9"/>
      <c r="B627" s="9"/>
      <c r="C627" s="27"/>
      <c r="D627" s="9"/>
      <c r="E627" s="27"/>
      <c r="F627" s="9"/>
    </row>
    <row r="628" spans="1:6" x14ac:dyDescent="0.2">
      <c r="A628" s="9"/>
      <c r="B628" s="9"/>
      <c r="C628" s="27"/>
      <c r="D628" s="9"/>
      <c r="E628" s="27"/>
      <c r="F628" s="9"/>
    </row>
    <row r="629" spans="1:6" x14ac:dyDescent="0.2">
      <c r="A629" s="9"/>
      <c r="B629" s="9"/>
      <c r="C629" s="27"/>
      <c r="D629" s="9"/>
      <c r="E629" s="27"/>
      <c r="F629" s="9"/>
    </row>
    <row r="630" spans="1:6" x14ac:dyDescent="0.2">
      <c r="A630" s="9"/>
      <c r="B630" s="9"/>
      <c r="C630" s="27"/>
      <c r="D630" s="9"/>
      <c r="E630" s="27"/>
      <c r="F630" s="9"/>
    </row>
    <row r="631" spans="1:6" x14ac:dyDescent="0.2">
      <c r="A631" s="9"/>
      <c r="B631" s="9"/>
      <c r="C631" s="27"/>
      <c r="D631" s="9"/>
      <c r="E631" s="27"/>
      <c r="F631" s="9"/>
    </row>
    <row r="632" spans="1:6" x14ac:dyDescent="0.2">
      <c r="A632" s="9"/>
      <c r="B632" s="9"/>
      <c r="C632" s="27"/>
      <c r="D632" s="9"/>
      <c r="E632" s="27"/>
      <c r="F632" s="9"/>
    </row>
    <row r="633" spans="1:6" x14ac:dyDescent="0.2">
      <c r="A633" s="9"/>
      <c r="B633" s="9"/>
      <c r="C633" s="27"/>
      <c r="D633" s="9"/>
      <c r="E633" s="27"/>
      <c r="F633" s="9"/>
    </row>
    <row r="634" spans="1:6" x14ac:dyDescent="0.2">
      <c r="A634" s="9"/>
      <c r="B634" s="9"/>
      <c r="C634" s="27"/>
      <c r="D634" s="9"/>
      <c r="E634" s="27"/>
      <c r="F634" s="9"/>
    </row>
    <row r="635" spans="1:6" x14ac:dyDescent="0.2">
      <c r="A635" s="9"/>
      <c r="B635" s="9"/>
      <c r="C635" s="27"/>
      <c r="D635" s="9"/>
      <c r="E635" s="27"/>
      <c r="F635" s="9"/>
    </row>
    <row r="636" spans="1:6" x14ac:dyDescent="0.2">
      <c r="A636" s="9"/>
      <c r="B636" s="9"/>
      <c r="C636" s="27"/>
      <c r="D636" s="9"/>
      <c r="E636" s="27"/>
      <c r="F636" s="9"/>
    </row>
    <row r="637" spans="1:6" x14ac:dyDescent="0.2">
      <c r="A637" s="9"/>
      <c r="B637" s="9"/>
      <c r="C637" s="27"/>
      <c r="D637" s="9"/>
      <c r="E637" s="27"/>
      <c r="F637" s="9"/>
    </row>
    <row r="638" spans="1:6" x14ac:dyDescent="0.2">
      <c r="A638" s="9"/>
      <c r="B638" s="9"/>
      <c r="C638" s="27"/>
      <c r="D638" s="9"/>
      <c r="E638" s="27"/>
      <c r="F638" s="9"/>
    </row>
    <row r="639" spans="1:6" x14ac:dyDescent="0.2">
      <c r="A639" s="9"/>
      <c r="B639" s="9"/>
      <c r="C639" s="27"/>
      <c r="D639" s="9"/>
      <c r="E639" s="27"/>
      <c r="F639" s="9"/>
    </row>
    <row r="640" spans="1:6" x14ac:dyDescent="0.2">
      <c r="A640" s="9"/>
      <c r="B640" s="9"/>
      <c r="C640" s="27"/>
      <c r="D640" s="9"/>
      <c r="E640" s="27"/>
      <c r="F640" s="9"/>
    </row>
    <row r="641" spans="1:6" x14ac:dyDescent="0.2">
      <c r="A641" s="9"/>
      <c r="B641" s="9"/>
      <c r="C641" s="27"/>
      <c r="D641" s="9"/>
      <c r="E641" s="27"/>
      <c r="F641" s="9"/>
    </row>
    <row r="642" spans="1:6" x14ac:dyDescent="0.2">
      <c r="A642" s="9"/>
      <c r="B642" s="9"/>
      <c r="C642" s="27"/>
      <c r="D642" s="9"/>
      <c r="E642" s="27"/>
      <c r="F642" s="9"/>
    </row>
    <row r="643" spans="1:6" x14ac:dyDescent="0.2">
      <c r="A643" s="9"/>
      <c r="B643" s="9"/>
      <c r="C643" s="27"/>
      <c r="D643" s="9"/>
      <c r="E643" s="27"/>
      <c r="F643" s="9"/>
    </row>
    <row r="644" spans="1:6" x14ac:dyDescent="0.2">
      <c r="A644" s="9"/>
      <c r="B644" s="9"/>
      <c r="C644" s="27"/>
      <c r="D644" s="9"/>
      <c r="E644" s="27"/>
      <c r="F644" s="9"/>
    </row>
    <row r="645" spans="1:6" x14ac:dyDescent="0.2">
      <c r="A645" s="9"/>
      <c r="B645" s="9"/>
      <c r="C645" s="27"/>
      <c r="D645" s="9"/>
      <c r="E645" s="27"/>
      <c r="F645" s="9"/>
    </row>
    <row r="646" spans="1:6" x14ac:dyDescent="0.2">
      <c r="A646" s="9"/>
      <c r="B646" s="9"/>
      <c r="C646" s="27"/>
      <c r="D646" s="9"/>
      <c r="E646" s="27"/>
      <c r="F646" s="9"/>
    </row>
    <row r="647" spans="1:6" x14ac:dyDescent="0.2">
      <c r="A647" s="9"/>
      <c r="B647" s="9"/>
      <c r="C647" s="27"/>
      <c r="D647" s="9"/>
      <c r="E647" s="27"/>
      <c r="F647" s="9"/>
    </row>
    <row r="648" spans="1:6" x14ac:dyDescent="0.2">
      <c r="A648" s="9"/>
      <c r="B648" s="9"/>
      <c r="C648" s="27"/>
      <c r="D648" s="9"/>
      <c r="E648" s="27"/>
      <c r="F648" s="9"/>
    </row>
    <row r="649" spans="1:6" x14ac:dyDescent="0.2">
      <c r="A649" s="9"/>
      <c r="B649" s="9"/>
      <c r="C649" s="27"/>
      <c r="D649" s="9"/>
      <c r="E649" s="27"/>
      <c r="F649" s="9"/>
    </row>
    <row r="650" spans="1:6" x14ac:dyDescent="0.2">
      <c r="A650" s="9"/>
      <c r="B650" s="9"/>
      <c r="C650" s="27"/>
      <c r="D650" s="9"/>
      <c r="E650" s="27"/>
      <c r="F650" s="9"/>
    </row>
    <row r="651" spans="1:6" x14ac:dyDescent="0.2">
      <c r="A651" s="9"/>
      <c r="B651" s="9"/>
      <c r="C651" s="27"/>
      <c r="D651" s="9"/>
      <c r="E651" s="27"/>
      <c r="F651" s="9"/>
    </row>
    <row r="652" spans="1:6" x14ac:dyDescent="0.2">
      <c r="A652" s="9"/>
      <c r="B652" s="9"/>
      <c r="C652" s="27"/>
      <c r="D652" s="9"/>
      <c r="E652" s="27"/>
      <c r="F652" s="9"/>
    </row>
    <row r="653" spans="1:6" x14ac:dyDescent="0.2">
      <c r="A653" s="9"/>
      <c r="B653" s="9"/>
      <c r="C653" s="27"/>
      <c r="D653" s="9"/>
      <c r="E653" s="27"/>
      <c r="F653" s="9"/>
    </row>
    <row r="654" spans="1:6" x14ac:dyDescent="0.2">
      <c r="A654" s="9"/>
      <c r="B654" s="9"/>
      <c r="C654" s="27"/>
      <c r="D654" s="9"/>
      <c r="E654" s="27"/>
      <c r="F654" s="9"/>
    </row>
    <row r="655" spans="1:6" x14ac:dyDescent="0.2">
      <c r="A655" s="9"/>
      <c r="B655" s="9"/>
      <c r="C655" s="27"/>
      <c r="D655" s="9"/>
      <c r="E655" s="27"/>
      <c r="F655" s="9"/>
    </row>
    <row r="656" spans="1:6" x14ac:dyDescent="0.2">
      <c r="A656" s="9"/>
      <c r="B656" s="9"/>
      <c r="C656" s="27"/>
      <c r="D656" s="9"/>
      <c r="E656" s="27"/>
      <c r="F656" s="9"/>
    </row>
    <row r="657" spans="1:6" x14ac:dyDescent="0.2">
      <c r="A657" s="9"/>
      <c r="B657" s="9"/>
      <c r="C657" s="27"/>
      <c r="D657" s="9"/>
      <c r="E657" s="27"/>
      <c r="F657" s="9"/>
    </row>
    <row r="658" spans="1:6" x14ac:dyDescent="0.2">
      <c r="A658" s="9"/>
      <c r="B658" s="9"/>
      <c r="C658" s="27"/>
      <c r="D658" s="9"/>
      <c r="E658" s="27"/>
      <c r="F658" s="9"/>
    </row>
    <row r="659" spans="1:6" x14ac:dyDescent="0.2">
      <c r="A659" s="9"/>
      <c r="B659" s="9"/>
      <c r="C659" s="27"/>
      <c r="D659" s="9"/>
      <c r="E659" s="27"/>
      <c r="F659" s="9"/>
    </row>
    <row r="660" spans="1:6" x14ac:dyDescent="0.2">
      <c r="A660" s="9"/>
      <c r="B660" s="9"/>
      <c r="C660" s="27"/>
      <c r="D660" s="9"/>
      <c r="E660" s="27"/>
      <c r="F660" s="9"/>
    </row>
    <row r="661" spans="1:6" x14ac:dyDescent="0.2">
      <c r="A661" s="9"/>
      <c r="B661" s="9"/>
      <c r="C661" s="27"/>
      <c r="D661" s="9"/>
      <c r="E661" s="27"/>
      <c r="F661" s="9"/>
    </row>
    <row r="662" spans="1:6" x14ac:dyDescent="0.2">
      <c r="A662" s="9"/>
      <c r="B662" s="9"/>
      <c r="C662" s="27"/>
      <c r="D662" s="9"/>
      <c r="E662" s="27"/>
      <c r="F662" s="9"/>
    </row>
    <row r="663" spans="1:6" x14ac:dyDescent="0.2">
      <c r="A663" s="9"/>
      <c r="B663" s="9"/>
      <c r="C663" s="27"/>
      <c r="D663" s="9"/>
      <c r="E663" s="27"/>
      <c r="F663" s="9"/>
    </row>
    <row r="664" spans="1:6" x14ac:dyDescent="0.2">
      <c r="A664" s="9"/>
      <c r="B664" s="9"/>
      <c r="C664" s="27"/>
      <c r="D664" s="9"/>
      <c r="E664" s="27"/>
      <c r="F664" s="9"/>
    </row>
    <row r="665" spans="1:6" x14ac:dyDescent="0.2">
      <c r="A665" s="9"/>
      <c r="B665" s="9"/>
      <c r="C665" s="27"/>
      <c r="D665" s="9"/>
      <c r="E665" s="27"/>
      <c r="F665" s="9"/>
    </row>
    <row r="666" spans="1:6" x14ac:dyDescent="0.2">
      <c r="A666" s="9"/>
      <c r="B666" s="9"/>
      <c r="C666" s="27"/>
      <c r="D666" s="9"/>
      <c r="E666" s="27"/>
      <c r="F666" s="9"/>
    </row>
    <row r="667" spans="1:6" x14ac:dyDescent="0.2">
      <c r="A667" s="9"/>
      <c r="B667" s="9"/>
      <c r="C667" s="27"/>
      <c r="D667" s="9"/>
      <c r="E667" s="27"/>
      <c r="F667" s="9"/>
    </row>
    <row r="668" spans="1:6" x14ac:dyDescent="0.2">
      <c r="A668" s="9"/>
      <c r="B668" s="9"/>
      <c r="C668" s="27"/>
      <c r="D668" s="9"/>
      <c r="E668" s="27"/>
      <c r="F668" s="9"/>
    </row>
    <row r="669" spans="1:6" x14ac:dyDescent="0.2">
      <c r="A669" s="9"/>
      <c r="B669" s="9"/>
      <c r="C669" s="27"/>
      <c r="D669" s="9"/>
      <c r="E669" s="27"/>
      <c r="F669" s="9"/>
    </row>
    <row r="670" spans="1:6" x14ac:dyDescent="0.2">
      <c r="A670" s="9"/>
      <c r="B670" s="9"/>
      <c r="C670" s="27"/>
      <c r="D670" s="9"/>
      <c r="E670" s="27"/>
      <c r="F670" s="9"/>
    </row>
    <row r="671" spans="1:6" x14ac:dyDescent="0.2">
      <c r="A671" s="9"/>
      <c r="B671" s="9"/>
      <c r="C671" s="27"/>
      <c r="D671" s="9"/>
      <c r="E671" s="27"/>
      <c r="F671" s="9"/>
    </row>
    <row r="672" spans="1:6" x14ac:dyDescent="0.2">
      <c r="A672" s="9"/>
      <c r="B672" s="9"/>
      <c r="C672" s="27"/>
      <c r="D672" s="9"/>
      <c r="E672" s="27"/>
      <c r="F672" s="9"/>
    </row>
    <row r="673" spans="1:6" x14ac:dyDescent="0.2">
      <c r="A673" s="9"/>
      <c r="B673" s="9"/>
      <c r="C673" s="27"/>
      <c r="D673" s="9"/>
      <c r="E673" s="27"/>
      <c r="F673" s="9"/>
    </row>
    <row r="674" spans="1:6" x14ac:dyDescent="0.2">
      <c r="A674" s="9"/>
      <c r="B674" s="9"/>
      <c r="C674" s="27"/>
      <c r="D674" s="9"/>
      <c r="E674" s="27"/>
      <c r="F674" s="9"/>
    </row>
    <row r="675" spans="1:6" x14ac:dyDescent="0.2">
      <c r="A675" s="9"/>
      <c r="B675" s="9"/>
      <c r="C675" s="27"/>
      <c r="D675" s="9"/>
      <c r="E675" s="27"/>
      <c r="F675" s="9"/>
    </row>
    <row r="676" spans="1:6" x14ac:dyDescent="0.2">
      <c r="A676" s="9"/>
      <c r="B676" s="9"/>
      <c r="C676" s="27"/>
      <c r="D676" s="9"/>
      <c r="E676" s="27"/>
      <c r="F676" s="9"/>
    </row>
    <row r="677" spans="1:6" x14ac:dyDescent="0.2">
      <c r="A677" s="9"/>
      <c r="B677" s="9"/>
      <c r="C677" s="27"/>
      <c r="D677" s="9"/>
      <c r="E677" s="27"/>
      <c r="F677" s="9"/>
    </row>
    <row r="678" spans="1:6" x14ac:dyDescent="0.2">
      <c r="A678" s="9"/>
      <c r="B678" s="9"/>
      <c r="C678" s="27"/>
      <c r="D678" s="9"/>
      <c r="E678" s="27"/>
      <c r="F678" s="9"/>
    </row>
    <row r="679" spans="1:6" x14ac:dyDescent="0.2">
      <c r="A679" s="9"/>
      <c r="B679" s="9"/>
      <c r="C679" s="27"/>
      <c r="D679" s="9"/>
      <c r="E679" s="27"/>
      <c r="F679" s="9"/>
    </row>
    <row r="680" spans="1:6" x14ac:dyDescent="0.2">
      <c r="A680" s="9"/>
      <c r="B680" s="9"/>
      <c r="C680" s="27"/>
      <c r="D680" s="9"/>
      <c r="E680" s="27"/>
      <c r="F680" s="9"/>
    </row>
    <row r="681" spans="1:6" x14ac:dyDescent="0.2">
      <c r="A681" s="9"/>
      <c r="B681" s="9"/>
      <c r="C681" s="27"/>
      <c r="D681" s="9"/>
      <c r="E681" s="27"/>
      <c r="F681" s="9"/>
    </row>
    <row r="682" spans="1:6" x14ac:dyDescent="0.2">
      <c r="A682" s="9"/>
      <c r="B682" s="9"/>
      <c r="C682" s="27"/>
      <c r="D682" s="9"/>
      <c r="E682" s="27"/>
      <c r="F682" s="9"/>
    </row>
    <row r="683" spans="1:6" x14ac:dyDescent="0.2">
      <c r="A683" s="9"/>
      <c r="B683" s="9"/>
      <c r="C683" s="27"/>
      <c r="D683" s="9"/>
      <c r="E683" s="27"/>
      <c r="F683" s="9"/>
    </row>
    <row r="684" spans="1:6" x14ac:dyDescent="0.2">
      <c r="A684" s="9"/>
      <c r="B684" s="9"/>
      <c r="C684" s="27"/>
      <c r="D684" s="9"/>
      <c r="E684" s="27"/>
      <c r="F684" s="9"/>
    </row>
    <row r="685" spans="1:6" x14ac:dyDescent="0.2">
      <c r="A685" s="9"/>
      <c r="B685" s="9"/>
      <c r="C685" s="27"/>
      <c r="D685" s="9"/>
      <c r="E685" s="27"/>
      <c r="F685" s="9"/>
    </row>
    <row r="686" spans="1:6" x14ac:dyDescent="0.2">
      <c r="A686" s="9"/>
      <c r="B686" s="9"/>
      <c r="C686" s="27"/>
      <c r="D686" s="9"/>
      <c r="E686" s="27"/>
      <c r="F686" s="9"/>
    </row>
    <row r="687" spans="1:6" x14ac:dyDescent="0.2">
      <c r="A687" s="9"/>
      <c r="B687" s="9"/>
      <c r="C687" s="27"/>
      <c r="D687" s="9"/>
      <c r="E687" s="27"/>
      <c r="F687" s="9"/>
    </row>
    <row r="688" spans="1:6" x14ac:dyDescent="0.2">
      <c r="A688" s="9"/>
      <c r="B688" s="9"/>
      <c r="C688" s="27"/>
      <c r="D688" s="9"/>
      <c r="E688" s="27"/>
      <c r="F688" s="9"/>
    </row>
    <row r="689" spans="1:6" x14ac:dyDescent="0.2">
      <c r="A689" s="9"/>
      <c r="B689" s="9"/>
      <c r="C689" s="27"/>
      <c r="D689" s="9"/>
      <c r="E689" s="27"/>
      <c r="F689" s="9"/>
    </row>
    <row r="690" spans="1:6" x14ac:dyDescent="0.2">
      <c r="A690" s="9"/>
      <c r="B690" s="9"/>
      <c r="C690" s="27"/>
      <c r="D690" s="9"/>
      <c r="E690" s="27"/>
      <c r="F690" s="9"/>
    </row>
    <row r="691" spans="1:6" x14ac:dyDescent="0.2">
      <c r="A691" s="9"/>
      <c r="B691" s="9"/>
      <c r="C691" s="27"/>
      <c r="D691" s="9"/>
      <c r="E691" s="27"/>
      <c r="F691" s="9"/>
    </row>
    <row r="692" spans="1:6" x14ac:dyDescent="0.2">
      <c r="A692" s="9"/>
      <c r="B692" s="9"/>
      <c r="C692" s="27"/>
      <c r="D692" s="9"/>
      <c r="E692" s="27"/>
      <c r="F692" s="9"/>
    </row>
    <row r="693" spans="1:6" x14ac:dyDescent="0.2">
      <c r="A693" s="9"/>
      <c r="B693" s="9"/>
      <c r="C693" s="27"/>
      <c r="D693" s="9"/>
      <c r="E693" s="27"/>
      <c r="F693" s="9"/>
    </row>
    <row r="694" spans="1:6" x14ac:dyDescent="0.2">
      <c r="A694" s="9"/>
      <c r="B694" s="9"/>
      <c r="C694" s="27"/>
      <c r="D694" s="9"/>
      <c r="E694" s="27"/>
      <c r="F694" s="9"/>
    </row>
    <row r="695" spans="1:6" x14ac:dyDescent="0.2">
      <c r="A695" s="9"/>
      <c r="B695" s="9"/>
      <c r="C695" s="27"/>
      <c r="D695" s="9"/>
      <c r="E695" s="27"/>
      <c r="F695" s="9"/>
    </row>
    <row r="696" spans="1:6" x14ac:dyDescent="0.2">
      <c r="A696" s="9"/>
      <c r="B696" s="9"/>
      <c r="C696" s="27"/>
      <c r="D696" s="9"/>
      <c r="E696" s="27"/>
      <c r="F696" s="9"/>
    </row>
    <row r="697" spans="1:6" x14ac:dyDescent="0.2">
      <c r="A697" s="9"/>
      <c r="B697" s="9"/>
      <c r="C697" s="27"/>
      <c r="D697" s="9"/>
      <c r="E697" s="27"/>
      <c r="F697" s="9"/>
    </row>
    <row r="698" spans="1:6" x14ac:dyDescent="0.2">
      <c r="A698" s="9"/>
      <c r="B698" s="9"/>
      <c r="C698" s="27"/>
      <c r="D698" s="9"/>
      <c r="E698" s="27"/>
      <c r="F698" s="9"/>
    </row>
    <row r="699" spans="1:6" x14ac:dyDescent="0.2">
      <c r="A699" s="9"/>
      <c r="B699" s="9"/>
      <c r="C699" s="27"/>
      <c r="D699" s="9"/>
      <c r="E699" s="27"/>
      <c r="F699" s="9"/>
    </row>
    <row r="700" spans="1:6" x14ac:dyDescent="0.2">
      <c r="A700" s="9"/>
      <c r="B700" s="9"/>
      <c r="C700" s="27"/>
      <c r="D700" s="9"/>
      <c r="E700" s="27"/>
      <c r="F700" s="9"/>
    </row>
    <row r="701" spans="1:6" x14ac:dyDescent="0.2">
      <c r="A701" s="9"/>
      <c r="B701" s="9"/>
      <c r="C701" s="27"/>
      <c r="D701" s="9"/>
      <c r="E701" s="27"/>
      <c r="F701" s="9"/>
    </row>
    <row r="702" spans="1:6" x14ac:dyDescent="0.2">
      <c r="A702" s="9"/>
      <c r="B702" s="9"/>
      <c r="C702" s="27"/>
      <c r="D702" s="9"/>
      <c r="E702" s="27"/>
      <c r="F702" s="9"/>
    </row>
    <row r="703" spans="1:6" x14ac:dyDescent="0.2">
      <c r="A703" s="9"/>
      <c r="B703" s="9"/>
      <c r="C703" s="27"/>
      <c r="D703" s="9"/>
      <c r="E703" s="27"/>
      <c r="F703" s="9"/>
    </row>
    <row r="704" spans="1:6" x14ac:dyDescent="0.2">
      <c r="A704" s="9"/>
      <c r="B704" s="9"/>
      <c r="C704" s="27"/>
      <c r="D704" s="9"/>
      <c r="E704" s="27"/>
      <c r="F704" s="9"/>
    </row>
    <row r="705" spans="1:6" x14ac:dyDescent="0.2">
      <c r="A705" s="9"/>
      <c r="B705" s="9"/>
      <c r="C705" s="27"/>
      <c r="D705" s="9"/>
      <c r="E705" s="27"/>
      <c r="F705" s="9"/>
    </row>
    <row r="706" spans="1:6" x14ac:dyDescent="0.2">
      <c r="A706" s="9"/>
      <c r="B706" s="9"/>
      <c r="C706" s="27"/>
      <c r="D706" s="9"/>
      <c r="E706" s="27"/>
      <c r="F706" s="9"/>
    </row>
    <row r="707" spans="1:6" x14ac:dyDescent="0.2">
      <c r="A707" s="9"/>
      <c r="B707" s="9"/>
      <c r="C707" s="27"/>
      <c r="D707" s="9"/>
      <c r="E707" s="27"/>
      <c r="F707" s="9"/>
    </row>
    <row r="708" spans="1:6" x14ac:dyDescent="0.2">
      <c r="A708" s="9"/>
      <c r="B708" s="9"/>
      <c r="C708" s="27"/>
      <c r="D708" s="9"/>
      <c r="E708" s="27"/>
      <c r="F708" s="9"/>
    </row>
    <row r="709" spans="1:6" x14ac:dyDescent="0.2">
      <c r="A709" s="9"/>
      <c r="B709" s="9"/>
      <c r="C709" s="27"/>
      <c r="D709" s="9"/>
      <c r="E709" s="27"/>
      <c r="F709" s="9"/>
    </row>
    <row r="710" spans="1:6" x14ac:dyDescent="0.2">
      <c r="A710" s="9"/>
      <c r="B710" s="9"/>
      <c r="C710" s="27"/>
      <c r="D710" s="9"/>
      <c r="E710" s="27"/>
      <c r="F710" s="9"/>
    </row>
    <row r="711" spans="1:6" x14ac:dyDescent="0.2">
      <c r="A711" s="9"/>
      <c r="B711" s="9"/>
      <c r="C711" s="27"/>
      <c r="D711" s="9"/>
      <c r="E711" s="27"/>
      <c r="F711" s="9"/>
    </row>
    <row r="712" spans="1:6" x14ac:dyDescent="0.2">
      <c r="A712" s="9"/>
      <c r="B712" s="9"/>
      <c r="C712" s="27"/>
      <c r="D712" s="9"/>
      <c r="E712" s="27"/>
      <c r="F712" s="9"/>
    </row>
    <row r="713" spans="1:6" x14ac:dyDescent="0.2">
      <c r="A713" s="9"/>
      <c r="B713" s="9"/>
      <c r="C713" s="27"/>
      <c r="D713" s="9"/>
      <c r="E713" s="27"/>
      <c r="F713" s="9"/>
    </row>
    <row r="714" spans="1:6" x14ac:dyDescent="0.2">
      <c r="A714" s="9"/>
      <c r="B714" s="9"/>
      <c r="C714" s="27"/>
      <c r="D714" s="9"/>
      <c r="E714" s="27"/>
      <c r="F714" s="9"/>
    </row>
    <row r="715" spans="1:6" x14ac:dyDescent="0.2">
      <c r="A715" s="9"/>
      <c r="B715" s="9"/>
      <c r="C715" s="27"/>
      <c r="D715" s="9"/>
      <c r="E715" s="27"/>
      <c r="F715" s="9"/>
    </row>
    <row r="716" spans="1:6" x14ac:dyDescent="0.2">
      <c r="A716" s="9"/>
      <c r="B716" s="9"/>
      <c r="C716" s="27"/>
      <c r="D716" s="9"/>
      <c r="E716" s="27"/>
      <c r="F716" s="9"/>
    </row>
    <row r="717" spans="1:6" x14ac:dyDescent="0.2">
      <c r="A717" s="9"/>
      <c r="B717" s="9"/>
      <c r="C717" s="27"/>
      <c r="D717" s="9"/>
      <c r="E717" s="27"/>
      <c r="F717" s="9"/>
    </row>
    <row r="718" spans="1:6" x14ac:dyDescent="0.2">
      <c r="A718" s="9"/>
      <c r="B718" s="9"/>
      <c r="C718" s="27"/>
      <c r="D718" s="9"/>
      <c r="E718" s="27"/>
      <c r="F718" s="9"/>
    </row>
    <row r="719" spans="1:6" x14ac:dyDescent="0.2">
      <c r="A719" s="9"/>
      <c r="B719" s="9"/>
      <c r="C719" s="27"/>
      <c r="D719" s="9"/>
      <c r="E719" s="27"/>
      <c r="F719" s="9"/>
    </row>
    <row r="720" spans="1:6" x14ac:dyDescent="0.2">
      <c r="A720" s="9"/>
      <c r="B720" s="9"/>
      <c r="C720" s="27"/>
      <c r="D720" s="9"/>
      <c r="E720" s="27"/>
      <c r="F720" s="9"/>
    </row>
    <row r="721" spans="1:6" x14ac:dyDescent="0.2">
      <c r="A721" s="9"/>
      <c r="B721" s="9"/>
      <c r="C721" s="27"/>
      <c r="D721" s="9"/>
      <c r="E721" s="27"/>
      <c r="F721" s="9"/>
    </row>
    <row r="722" spans="1:6" x14ac:dyDescent="0.2">
      <c r="A722" s="9"/>
      <c r="B722" s="9"/>
      <c r="C722" s="27"/>
      <c r="D722" s="9"/>
      <c r="E722" s="27"/>
      <c r="F722" s="9"/>
    </row>
    <row r="723" spans="1:6" x14ac:dyDescent="0.2">
      <c r="A723" s="9"/>
      <c r="B723" s="9"/>
      <c r="C723" s="27"/>
      <c r="D723" s="9"/>
      <c r="E723" s="27"/>
      <c r="F723" s="9"/>
    </row>
    <row r="724" spans="1:6" x14ac:dyDescent="0.2">
      <c r="A724" s="9"/>
      <c r="B724" s="9"/>
      <c r="C724" s="27"/>
      <c r="D724" s="9"/>
      <c r="E724" s="27"/>
      <c r="F724" s="9"/>
    </row>
    <row r="725" spans="1:6" x14ac:dyDescent="0.2">
      <c r="A725" s="9"/>
      <c r="B725" s="9"/>
      <c r="C725" s="27"/>
      <c r="D725" s="9"/>
      <c r="E725" s="27"/>
      <c r="F725" s="9"/>
    </row>
    <row r="726" spans="1:6" x14ac:dyDescent="0.2">
      <c r="A726" s="9"/>
      <c r="B726" s="9"/>
      <c r="C726" s="27"/>
      <c r="D726" s="9"/>
      <c r="E726" s="27"/>
      <c r="F726" s="9"/>
    </row>
    <row r="727" spans="1:6" x14ac:dyDescent="0.2">
      <c r="A727" s="9"/>
      <c r="B727" s="9"/>
      <c r="C727" s="27"/>
      <c r="D727" s="9"/>
      <c r="E727" s="27"/>
      <c r="F727" s="9"/>
    </row>
    <row r="728" spans="1:6" x14ac:dyDescent="0.2">
      <c r="A728" s="9"/>
      <c r="B728" s="9"/>
      <c r="C728" s="27"/>
      <c r="D728" s="9"/>
      <c r="E728" s="27"/>
      <c r="F728" s="9"/>
    </row>
    <row r="729" spans="1:6" x14ac:dyDescent="0.2">
      <c r="A729" s="9"/>
      <c r="B729" s="9"/>
      <c r="C729" s="27"/>
      <c r="D729" s="9"/>
      <c r="E729" s="27"/>
      <c r="F729" s="9"/>
    </row>
    <row r="730" spans="1:6" x14ac:dyDescent="0.2">
      <c r="A730" s="9"/>
      <c r="B730" s="9"/>
      <c r="C730" s="27"/>
      <c r="D730" s="9"/>
      <c r="E730" s="27"/>
      <c r="F730" s="9"/>
    </row>
    <row r="731" spans="1:6" x14ac:dyDescent="0.2">
      <c r="A731" s="9"/>
      <c r="B731" s="9"/>
      <c r="C731" s="27"/>
      <c r="D731" s="9"/>
      <c r="E731" s="27"/>
      <c r="F731" s="9"/>
    </row>
    <row r="732" spans="1:6" x14ac:dyDescent="0.2">
      <c r="A732" s="9"/>
      <c r="B732" s="9"/>
      <c r="C732" s="27"/>
      <c r="D732" s="9"/>
      <c r="E732" s="27"/>
      <c r="F732" s="9"/>
    </row>
    <row r="733" spans="1:6" x14ac:dyDescent="0.2">
      <c r="A733" s="9"/>
      <c r="B733" s="9"/>
      <c r="C733" s="27"/>
      <c r="D733" s="9"/>
      <c r="E733" s="27"/>
      <c r="F733" s="9"/>
    </row>
    <row r="734" spans="1:6" x14ac:dyDescent="0.2">
      <c r="A734" s="9"/>
      <c r="B734" s="9"/>
      <c r="C734" s="27"/>
      <c r="D734" s="9"/>
      <c r="E734" s="27"/>
      <c r="F734" s="9"/>
    </row>
    <row r="735" spans="1:6" x14ac:dyDescent="0.2">
      <c r="A735" s="9"/>
      <c r="B735" s="9"/>
      <c r="C735" s="27"/>
      <c r="D735" s="9"/>
      <c r="E735" s="27"/>
      <c r="F735" s="9"/>
    </row>
    <row r="736" spans="1:6" x14ac:dyDescent="0.2">
      <c r="A736" s="9"/>
      <c r="B736" s="9"/>
      <c r="C736" s="27"/>
      <c r="D736" s="9"/>
      <c r="E736" s="27"/>
      <c r="F736" s="9"/>
    </row>
    <row r="737" spans="1:6" x14ac:dyDescent="0.2">
      <c r="A737" s="9"/>
      <c r="B737" s="9"/>
      <c r="C737" s="27"/>
      <c r="D737" s="9"/>
      <c r="E737" s="27"/>
      <c r="F737" s="9"/>
    </row>
    <row r="738" spans="1:6" x14ac:dyDescent="0.2">
      <c r="A738" s="9"/>
      <c r="B738" s="9"/>
      <c r="C738" s="27"/>
      <c r="D738" s="9"/>
      <c r="E738" s="27"/>
      <c r="F738" s="9"/>
    </row>
    <row r="739" spans="1:6" x14ac:dyDescent="0.2">
      <c r="A739" s="9"/>
      <c r="B739" s="9"/>
      <c r="C739" s="27"/>
      <c r="D739" s="9"/>
      <c r="E739" s="27"/>
      <c r="F739" s="9"/>
    </row>
    <row r="740" spans="1:6" x14ac:dyDescent="0.2">
      <c r="A740" s="9"/>
      <c r="B740" s="9"/>
      <c r="C740" s="27"/>
      <c r="D740" s="9"/>
      <c r="E740" s="27"/>
      <c r="F740" s="9"/>
    </row>
    <row r="741" spans="1:6" x14ac:dyDescent="0.2">
      <c r="A741" s="9"/>
      <c r="B741" s="9"/>
      <c r="C741" s="27"/>
      <c r="D741" s="9"/>
      <c r="E741" s="27"/>
      <c r="F741" s="9"/>
    </row>
    <row r="742" spans="1:6" x14ac:dyDescent="0.2">
      <c r="A742" s="9"/>
      <c r="B742" s="9"/>
      <c r="C742" s="27"/>
      <c r="D742" s="9"/>
      <c r="E742" s="27"/>
      <c r="F742" s="9"/>
    </row>
    <row r="743" spans="1:6" x14ac:dyDescent="0.2">
      <c r="A743" s="9"/>
      <c r="B743" s="9"/>
      <c r="C743" s="27"/>
      <c r="D743" s="9"/>
      <c r="E743" s="27"/>
      <c r="F743" s="9"/>
    </row>
    <row r="744" spans="1:6" x14ac:dyDescent="0.2">
      <c r="A744" s="9"/>
      <c r="B744" s="9"/>
      <c r="C744" s="27"/>
      <c r="D744" s="9"/>
      <c r="E744" s="27"/>
      <c r="F744" s="9"/>
    </row>
    <row r="745" spans="1:6" x14ac:dyDescent="0.2">
      <c r="A745" s="9"/>
      <c r="B745" s="9"/>
      <c r="C745" s="27"/>
      <c r="D745" s="9"/>
      <c r="E745" s="27"/>
      <c r="F745" s="9"/>
    </row>
    <row r="746" spans="1:6" x14ac:dyDescent="0.2">
      <c r="A746" s="9"/>
      <c r="B746" s="9"/>
      <c r="C746" s="27"/>
      <c r="D746" s="9"/>
      <c r="E746" s="27"/>
      <c r="F746" s="9"/>
    </row>
    <row r="747" spans="1:6" x14ac:dyDescent="0.2">
      <c r="A747" s="9"/>
      <c r="B747" s="9"/>
      <c r="C747" s="27"/>
      <c r="D747" s="9"/>
      <c r="E747" s="27"/>
      <c r="F747" s="9"/>
    </row>
    <row r="748" spans="1:6" x14ac:dyDescent="0.2">
      <c r="A748" s="9"/>
      <c r="B748" s="9"/>
      <c r="C748" s="27"/>
      <c r="D748" s="9"/>
      <c r="E748" s="27"/>
      <c r="F748" s="9"/>
    </row>
    <row r="749" spans="1:6" x14ac:dyDescent="0.2">
      <c r="A749" s="9"/>
      <c r="B749" s="9"/>
      <c r="C749" s="27"/>
      <c r="D749" s="9"/>
      <c r="E749" s="27"/>
      <c r="F749" s="9"/>
    </row>
    <row r="750" spans="1:6" x14ac:dyDescent="0.2">
      <c r="A750" s="9"/>
      <c r="B750" s="9"/>
      <c r="C750" s="27"/>
      <c r="D750" s="9"/>
      <c r="E750" s="27"/>
      <c r="F750" s="9"/>
    </row>
    <row r="751" spans="1:6" x14ac:dyDescent="0.2">
      <c r="A751" s="9"/>
      <c r="B751" s="9"/>
      <c r="C751" s="27"/>
      <c r="D751" s="9"/>
      <c r="E751" s="27"/>
      <c r="F751" s="9"/>
    </row>
    <row r="752" spans="1:6" x14ac:dyDescent="0.2">
      <c r="A752" s="9"/>
      <c r="B752" s="9"/>
      <c r="C752" s="27"/>
      <c r="D752" s="9"/>
      <c r="E752" s="27"/>
      <c r="F752" s="9"/>
    </row>
    <row r="753" spans="1:6" x14ac:dyDescent="0.2">
      <c r="A753" s="9"/>
      <c r="B753" s="9"/>
      <c r="C753" s="27"/>
      <c r="D753" s="9"/>
      <c r="E753" s="27"/>
      <c r="F753" s="9"/>
    </row>
    <row r="754" spans="1:6" x14ac:dyDescent="0.2">
      <c r="A754" s="9"/>
      <c r="B754" s="9"/>
      <c r="C754" s="27"/>
      <c r="D754" s="9"/>
      <c r="E754" s="27"/>
      <c r="F754" s="9"/>
    </row>
    <row r="755" spans="1:6" x14ac:dyDescent="0.2">
      <c r="A755" s="9"/>
      <c r="B755" s="9"/>
      <c r="C755" s="27"/>
      <c r="D755" s="9"/>
      <c r="E755" s="27"/>
      <c r="F755" s="9"/>
    </row>
    <row r="756" spans="1:6" x14ac:dyDescent="0.2">
      <c r="A756" s="9"/>
      <c r="B756" s="9"/>
      <c r="C756" s="27"/>
      <c r="D756" s="9"/>
      <c r="E756" s="27"/>
      <c r="F756" s="9"/>
    </row>
    <row r="757" spans="1:6" x14ac:dyDescent="0.2">
      <c r="A757" s="9"/>
      <c r="B757" s="9"/>
      <c r="C757" s="27"/>
      <c r="D757" s="9"/>
      <c r="E757" s="27"/>
      <c r="F757" s="9"/>
    </row>
    <row r="758" spans="1:6" x14ac:dyDescent="0.2">
      <c r="A758" s="9"/>
      <c r="B758" s="9"/>
      <c r="C758" s="27"/>
      <c r="D758" s="9"/>
      <c r="E758" s="27"/>
      <c r="F758" s="9"/>
    </row>
    <row r="759" spans="1:6" x14ac:dyDescent="0.2">
      <c r="A759" s="9"/>
      <c r="B759" s="9"/>
      <c r="C759" s="27"/>
      <c r="D759" s="9"/>
      <c r="E759" s="27"/>
      <c r="F759" s="9"/>
    </row>
    <row r="760" spans="1:6" x14ac:dyDescent="0.2">
      <c r="A760" s="9"/>
      <c r="B760" s="9"/>
      <c r="C760" s="27"/>
      <c r="D760" s="9"/>
      <c r="E760" s="27"/>
      <c r="F760" s="9"/>
    </row>
    <row r="761" spans="1:6" x14ac:dyDescent="0.2">
      <c r="A761" s="9"/>
      <c r="B761" s="9"/>
      <c r="C761" s="27"/>
      <c r="D761" s="9"/>
      <c r="E761" s="27"/>
      <c r="F761" s="9"/>
    </row>
    <row r="762" spans="1:6" x14ac:dyDescent="0.2">
      <c r="A762" s="9"/>
      <c r="B762" s="9"/>
      <c r="C762" s="27"/>
      <c r="D762" s="9"/>
      <c r="E762" s="27"/>
      <c r="F762" s="9"/>
    </row>
    <row r="763" spans="1:6" x14ac:dyDescent="0.2">
      <c r="A763" s="9"/>
      <c r="B763" s="9"/>
      <c r="C763" s="27"/>
      <c r="D763" s="9"/>
      <c r="E763" s="27"/>
      <c r="F763" s="9"/>
    </row>
    <row r="764" spans="1:6" x14ac:dyDescent="0.2">
      <c r="A764" s="9"/>
      <c r="B764" s="9"/>
      <c r="C764" s="27"/>
      <c r="D764" s="9"/>
      <c r="E764" s="27"/>
      <c r="F764" s="9"/>
    </row>
    <row r="765" spans="1:6" x14ac:dyDescent="0.2">
      <c r="A765" s="9"/>
      <c r="B765" s="9"/>
      <c r="C765" s="27"/>
      <c r="D765" s="9"/>
      <c r="E765" s="27"/>
      <c r="F765" s="9"/>
    </row>
    <row r="766" spans="1:6" x14ac:dyDescent="0.2">
      <c r="A766" s="9"/>
      <c r="B766" s="9"/>
      <c r="C766" s="27"/>
      <c r="D766" s="9"/>
      <c r="E766" s="27"/>
      <c r="F766" s="9"/>
    </row>
    <row r="767" spans="1:6" x14ac:dyDescent="0.2">
      <c r="A767" s="9"/>
      <c r="B767" s="9"/>
      <c r="C767" s="27"/>
      <c r="D767" s="9"/>
      <c r="E767" s="27"/>
      <c r="F767" s="9"/>
    </row>
    <row r="768" spans="1:6" x14ac:dyDescent="0.2">
      <c r="A768" s="9"/>
      <c r="B768" s="9"/>
      <c r="C768" s="27"/>
      <c r="D768" s="9"/>
      <c r="E768" s="27"/>
      <c r="F768" s="9"/>
    </row>
    <row r="769" spans="1:6" x14ac:dyDescent="0.2">
      <c r="A769" s="9"/>
      <c r="B769" s="9"/>
      <c r="C769" s="27"/>
      <c r="D769" s="9"/>
      <c r="E769" s="27"/>
      <c r="F769" s="9"/>
    </row>
    <row r="770" spans="1:6" x14ac:dyDescent="0.2">
      <c r="A770" s="9"/>
      <c r="B770" s="9"/>
      <c r="C770" s="27"/>
      <c r="D770" s="9"/>
      <c r="E770" s="27"/>
      <c r="F770" s="9"/>
    </row>
    <row r="771" spans="1:6" x14ac:dyDescent="0.2">
      <c r="A771" s="9"/>
      <c r="B771" s="9"/>
      <c r="C771" s="27"/>
      <c r="D771" s="9"/>
      <c r="E771" s="27"/>
      <c r="F771" s="9"/>
    </row>
    <row r="772" spans="1:6" x14ac:dyDescent="0.2">
      <c r="A772" s="9"/>
      <c r="B772" s="9"/>
      <c r="C772" s="27"/>
      <c r="D772" s="9"/>
      <c r="E772" s="27"/>
      <c r="F772" s="9"/>
    </row>
    <row r="773" spans="1:6" x14ac:dyDescent="0.2">
      <c r="A773" s="9"/>
      <c r="B773" s="9"/>
      <c r="C773" s="27"/>
      <c r="D773" s="9"/>
      <c r="E773" s="27"/>
      <c r="F773" s="9"/>
    </row>
    <row r="774" spans="1:6" x14ac:dyDescent="0.2">
      <c r="A774" s="9"/>
      <c r="B774" s="9"/>
      <c r="C774" s="27"/>
      <c r="D774" s="9"/>
      <c r="E774" s="27"/>
      <c r="F774" s="9"/>
    </row>
    <row r="775" spans="1:6" x14ac:dyDescent="0.2">
      <c r="A775" s="9"/>
      <c r="B775" s="9"/>
      <c r="C775" s="27"/>
      <c r="D775" s="9"/>
      <c r="E775" s="27"/>
      <c r="F775" s="9"/>
    </row>
    <row r="776" spans="1:6" x14ac:dyDescent="0.2">
      <c r="A776" s="9"/>
      <c r="B776" s="9"/>
      <c r="C776" s="27"/>
      <c r="D776" s="9"/>
      <c r="E776" s="27"/>
      <c r="F776" s="9"/>
    </row>
    <row r="777" spans="1:6" x14ac:dyDescent="0.2">
      <c r="A777" s="9"/>
      <c r="B777" s="9"/>
      <c r="C777" s="27"/>
      <c r="D777" s="9"/>
      <c r="E777" s="27"/>
      <c r="F777" s="9"/>
    </row>
    <row r="778" spans="1:6" x14ac:dyDescent="0.2">
      <c r="A778" s="9"/>
      <c r="B778" s="9"/>
      <c r="C778" s="27"/>
      <c r="D778" s="9"/>
      <c r="E778" s="27"/>
      <c r="F778" s="9"/>
    </row>
    <row r="779" spans="1:6" x14ac:dyDescent="0.2">
      <c r="A779" s="9"/>
      <c r="B779" s="9"/>
      <c r="C779" s="27"/>
      <c r="D779" s="9"/>
      <c r="E779" s="27"/>
      <c r="F779" s="9"/>
    </row>
    <row r="780" spans="1:6" x14ac:dyDescent="0.2">
      <c r="A780" s="9"/>
      <c r="B780" s="9"/>
      <c r="C780" s="27"/>
      <c r="D780" s="9"/>
      <c r="E780" s="27"/>
      <c r="F780" s="9"/>
    </row>
    <row r="781" spans="1:6" x14ac:dyDescent="0.2">
      <c r="A781" s="9"/>
      <c r="B781" s="9"/>
      <c r="C781" s="27"/>
      <c r="D781" s="9"/>
      <c r="E781" s="27"/>
      <c r="F781" s="9"/>
    </row>
    <row r="782" spans="1:6" x14ac:dyDescent="0.2">
      <c r="A782" s="9"/>
      <c r="B782" s="9"/>
      <c r="C782" s="27"/>
      <c r="D782" s="9"/>
      <c r="E782" s="27"/>
      <c r="F782" s="9"/>
    </row>
    <row r="783" spans="1:6" x14ac:dyDescent="0.2">
      <c r="A783" s="9"/>
      <c r="B783" s="9"/>
      <c r="C783" s="27"/>
      <c r="D783" s="9"/>
      <c r="E783" s="27"/>
      <c r="F783" s="9"/>
    </row>
    <row r="784" spans="1:6" x14ac:dyDescent="0.2">
      <c r="A784" s="9"/>
      <c r="B784" s="9"/>
      <c r="C784" s="27"/>
      <c r="D784" s="9"/>
      <c r="E784" s="27"/>
      <c r="F784" s="9"/>
    </row>
    <row r="785" spans="1:6" x14ac:dyDescent="0.2">
      <c r="A785" s="9"/>
      <c r="B785" s="9"/>
      <c r="C785" s="27"/>
      <c r="D785" s="9"/>
      <c r="E785" s="27"/>
      <c r="F785" s="9"/>
    </row>
    <row r="786" spans="1:6" x14ac:dyDescent="0.2">
      <c r="A786" s="9"/>
      <c r="B786" s="9"/>
      <c r="C786" s="27"/>
      <c r="D786" s="9"/>
      <c r="E786" s="27"/>
      <c r="F786" s="9"/>
    </row>
    <row r="787" spans="1:6" x14ac:dyDescent="0.2">
      <c r="A787" s="9"/>
      <c r="B787" s="9"/>
      <c r="C787" s="27"/>
      <c r="D787" s="9"/>
      <c r="E787" s="27"/>
      <c r="F787" s="9"/>
    </row>
    <row r="788" spans="1:6" x14ac:dyDescent="0.2">
      <c r="A788" s="9"/>
      <c r="B788" s="9"/>
      <c r="C788" s="27"/>
      <c r="D788" s="9"/>
      <c r="E788" s="27"/>
      <c r="F788" s="9"/>
    </row>
    <row r="789" spans="1:6" x14ac:dyDescent="0.2">
      <c r="A789" s="9"/>
      <c r="B789" s="9"/>
      <c r="C789" s="27"/>
      <c r="D789" s="9"/>
      <c r="E789" s="27"/>
      <c r="F789" s="9"/>
    </row>
    <row r="790" spans="1:6" x14ac:dyDescent="0.2">
      <c r="A790" s="9"/>
      <c r="B790" s="9"/>
      <c r="C790" s="27"/>
      <c r="D790" s="9"/>
      <c r="E790" s="27"/>
      <c r="F790" s="9"/>
    </row>
    <row r="791" spans="1:6" x14ac:dyDescent="0.2">
      <c r="A791" s="9"/>
      <c r="B791" s="9"/>
      <c r="C791" s="27"/>
      <c r="D791" s="9"/>
      <c r="E791" s="27"/>
      <c r="F791" s="9"/>
    </row>
    <row r="792" spans="1:6" x14ac:dyDescent="0.2">
      <c r="A792" s="9"/>
      <c r="B792" s="9"/>
      <c r="C792" s="27"/>
      <c r="D792" s="9"/>
      <c r="E792" s="27"/>
      <c r="F792" s="9"/>
    </row>
    <row r="793" spans="1:6" x14ac:dyDescent="0.2">
      <c r="A793" s="9"/>
      <c r="B793" s="9"/>
      <c r="C793" s="27"/>
      <c r="D793" s="9"/>
      <c r="E793" s="27"/>
      <c r="F793" s="9"/>
    </row>
    <row r="794" spans="1:6" x14ac:dyDescent="0.2">
      <c r="A794" s="9"/>
      <c r="B794" s="9"/>
      <c r="C794" s="27"/>
      <c r="D794" s="9"/>
      <c r="E794" s="27"/>
      <c r="F794" s="9"/>
    </row>
    <row r="795" spans="1:6" x14ac:dyDescent="0.2">
      <c r="A795" s="9"/>
      <c r="B795" s="9"/>
      <c r="C795" s="27"/>
      <c r="D795" s="9"/>
      <c r="E795" s="27"/>
      <c r="F795" s="9"/>
    </row>
    <row r="796" spans="1:6" x14ac:dyDescent="0.2">
      <c r="A796" s="9"/>
      <c r="B796" s="9"/>
      <c r="C796" s="27"/>
      <c r="D796" s="9"/>
      <c r="E796" s="27"/>
      <c r="F796" s="9"/>
    </row>
    <row r="797" spans="1:6" x14ac:dyDescent="0.2">
      <c r="A797" s="9"/>
      <c r="B797" s="9"/>
      <c r="C797" s="27"/>
      <c r="D797" s="9"/>
      <c r="E797" s="27"/>
      <c r="F797" s="9"/>
    </row>
    <row r="798" spans="1:6" x14ac:dyDescent="0.2">
      <c r="A798" s="9"/>
      <c r="B798" s="9"/>
      <c r="C798" s="27"/>
      <c r="D798" s="9"/>
      <c r="E798" s="27"/>
      <c r="F798" s="9"/>
    </row>
    <row r="799" spans="1:6" x14ac:dyDescent="0.2">
      <c r="A799" s="9"/>
      <c r="B799" s="9"/>
      <c r="C799" s="27"/>
      <c r="D799" s="9"/>
      <c r="E799" s="27"/>
      <c r="F799" s="9"/>
    </row>
    <row r="800" spans="1:6" x14ac:dyDescent="0.2">
      <c r="A800" s="9"/>
      <c r="B800" s="9"/>
      <c r="C800" s="27"/>
      <c r="D800" s="9"/>
      <c r="E800" s="27"/>
      <c r="F800" s="9"/>
    </row>
    <row r="801" spans="1:6" x14ac:dyDescent="0.2">
      <c r="A801" s="9"/>
      <c r="B801" s="9"/>
      <c r="C801" s="27"/>
      <c r="D801" s="9"/>
      <c r="E801" s="27"/>
      <c r="F801" s="9"/>
    </row>
    <row r="802" spans="1:6" x14ac:dyDescent="0.2">
      <c r="A802" s="9"/>
      <c r="B802" s="9"/>
      <c r="C802" s="27"/>
      <c r="D802" s="9"/>
      <c r="E802" s="27"/>
      <c r="F802" s="9"/>
    </row>
    <row r="803" spans="1:6" x14ac:dyDescent="0.2">
      <c r="A803" s="9"/>
      <c r="B803" s="9"/>
      <c r="C803" s="27"/>
      <c r="D803" s="9"/>
      <c r="E803" s="27"/>
      <c r="F803" s="9"/>
    </row>
    <row r="804" spans="1:6" x14ac:dyDescent="0.2">
      <c r="A804" s="9"/>
      <c r="B804" s="9"/>
      <c r="C804" s="27"/>
      <c r="D804" s="9"/>
      <c r="E804" s="27"/>
      <c r="F804" s="9"/>
    </row>
    <row r="805" spans="1:6" x14ac:dyDescent="0.2">
      <c r="A805" s="9"/>
      <c r="B805" s="9"/>
      <c r="C805" s="27"/>
      <c r="D805" s="9"/>
      <c r="E805" s="27"/>
      <c r="F805" s="9"/>
    </row>
    <row r="806" spans="1:6" x14ac:dyDescent="0.2">
      <c r="A806" s="9"/>
      <c r="B806" s="9"/>
      <c r="C806" s="27"/>
      <c r="D806" s="9"/>
      <c r="E806" s="27"/>
      <c r="F806" s="9"/>
    </row>
    <row r="807" spans="1:6" x14ac:dyDescent="0.2">
      <c r="A807" s="9"/>
      <c r="B807" s="9"/>
      <c r="C807" s="27"/>
      <c r="D807" s="9"/>
      <c r="E807" s="27"/>
      <c r="F807" s="9"/>
    </row>
    <row r="808" spans="1:6" x14ac:dyDescent="0.2">
      <c r="A808" s="9"/>
      <c r="B808" s="9"/>
      <c r="C808" s="27"/>
      <c r="D808" s="9"/>
      <c r="E808" s="27"/>
      <c r="F808" s="9"/>
    </row>
    <row r="809" spans="1:6" x14ac:dyDescent="0.2">
      <c r="A809" s="9"/>
      <c r="B809" s="9"/>
      <c r="C809" s="27"/>
      <c r="D809" s="9"/>
      <c r="E809" s="27"/>
      <c r="F809" s="9"/>
    </row>
    <row r="810" spans="1:6" x14ac:dyDescent="0.2">
      <c r="A810" s="9"/>
      <c r="B810" s="9"/>
      <c r="C810" s="27"/>
      <c r="D810" s="9"/>
      <c r="E810" s="27"/>
      <c r="F810" s="9"/>
    </row>
    <row r="811" spans="1:6" x14ac:dyDescent="0.2">
      <c r="A811" s="9"/>
      <c r="B811" s="9"/>
      <c r="C811" s="27"/>
      <c r="D811" s="9"/>
      <c r="E811" s="27"/>
      <c r="F811" s="9"/>
    </row>
    <row r="812" spans="1:6" x14ac:dyDescent="0.2">
      <c r="A812" s="9"/>
      <c r="B812" s="9"/>
      <c r="C812" s="27"/>
      <c r="D812" s="9"/>
      <c r="E812" s="27"/>
      <c r="F812" s="9"/>
    </row>
    <row r="813" spans="1:6" x14ac:dyDescent="0.2">
      <c r="A813" s="9"/>
      <c r="B813" s="9"/>
      <c r="C813" s="27"/>
      <c r="D813" s="9"/>
      <c r="E813" s="27"/>
      <c r="F813" s="9"/>
    </row>
    <row r="814" spans="1:6" x14ac:dyDescent="0.2">
      <c r="A814" s="9"/>
      <c r="B814" s="9"/>
      <c r="C814" s="27"/>
      <c r="D814" s="9"/>
      <c r="E814" s="27"/>
      <c r="F814" s="9"/>
    </row>
    <row r="815" spans="1:6" x14ac:dyDescent="0.2">
      <c r="A815" s="9"/>
      <c r="B815" s="9"/>
      <c r="C815" s="27"/>
      <c r="D815" s="9"/>
      <c r="E815" s="27"/>
      <c r="F815" s="9"/>
    </row>
    <row r="816" spans="1:6" x14ac:dyDescent="0.2">
      <c r="A816" s="9"/>
      <c r="B816" s="9"/>
      <c r="C816" s="27"/>
      <c r="D816" s="9"/>
      <c r="E816" s="27"/>
      <c r="F816" s="9"/>
    </row>
    <row r="817" spans="1:6" x14ac:dyDescent="0.2">
      <c r="A817" s="9"/>
      <c r="B817" s="9"/>
      <c r="C817" s="27"/>
      <c r="D817" s="9"/>
      <c r="E817" s="27"/>
      <c r="F817" s="9"/>
    </row>
    <row r="818" spans="1:6" x14ac:dyDescent="0.2">
      <c r="A818" s="9"/>
      <c r="B818" s="9"/>
      <c r="C818" s="27"/>
      <c r="D818" s="9"/>
      <c r="E818" s="27"/>
      <c r="F818" s="9"/>
    </row>
    <row r="819" spans="1:6" x14ac:dyDescent="0.2">
      <c r="A819" s="9"/>
      <c r="B819" s="9"/>
      <c r="C819" s="27"/>
      <c r="D819" s="9"/>
      <c r="E819" s="27"/>
      <c r="F819" s="9"/>
    </row>
    <row r="820" spans="1:6" x14ac:dyDescent="0.2">
      <c r="A820" s="9"/>
      <c r="B820" s="9"/>
      <c r="C820" s="27"/>
      <c r="D820" s="9"/>
      <c r="E820" s="27"/>
      <c r="F820" s="9"/>
    </row>
    <row r="821" spans="1:6" x14ac:dyDescent="0.2">
      <c r="A821" s="9"/>
      <c r="B821" s="9"/>
      <c r="C821" s="27"/>
      <c r="D821" s="9"/>
      <c r="E821" s="27"/>
      <c r="F821" s="9"/>
    </row>
    <row r="822" spans="1:6" x14ac:dyDescent="0.2">
      <c r="A822" s="9"/>
      <c r="B822" s="9"/>
      <c r="C822" s="27"/>
      <c r="D822" s="9"/>
      <c r="E822" s="27"/>
      <c r="F822" s="9"/>
    </row>
    <row r="823" spans="1:6" x14ac:dyDescent="0.2">
      <c r="A823" s="9"/>
      <c r="B823" s="9"/>
      <c r="C823" s="27"/>
      <c r="D823" s="9"/>
      <c r="E823" s="27"/>
      <c r="F823" s="9"/>
    </row>
    <row r="824" spans="1:6" x14ac:dyDescent="0.2">
      <c r="A824" s="9"/>
      <c r="B824" s="9"/>
      <c r="C824" s="27"/>
      <c r="D824" s="9"/>
      <c r="E824" s="27"/>
      <c r="F824" s="9"/>
    </row>
    <row r="825" spans="1:6" x14ac:dyDescent="0.2">
      <c r="A825" s="9"/>
      <c r="B825" s="9"/>
      <c r="C825" s="27"/>
      <c r="D825" s="9"/>
      <c r="E825" s="27"/>
      <c r="F825" s="9"/>
    </row>
    <row r="826" spans="1:6" x14ac:dyDescent="0.2">
      <c r="A826" s="9"/>
      <c r="B826" s="9"/>
      <c r="C826" s="27"/>
      <c r="D826" s="9"/>
      <c r="E826" s="27"/>
      <c r="F826" s="9"/>
    </row>
    <row r="827" spans="1:6" x14ac:dyDescent="0.2">
      <c r="A827" s="9"/>
      <c r="B827" s="9"/>
      <c r="C827" s="27"/>
      <c r="D827" s="9"/>
      <c r="E827" s="27"/>
      <c r="F827" s="9"/>
    </row>
    <row r="828" spans="1:6" x14ac:dyDescent="0.2">
      <c r="A828" s="9"/>
      <c r="B828" s="9"/>
      <c r="C828" s="27"/>
      <c r="D828" s="9"/>
      <c r="E828" s="27"/>
      <c r="F828" s="9"/>
    </row>
    <row r="829" spans="1:6" x14ac:dyDescent="0.2">
      <c r="A829" s="9"/>
      <c r="B829" s="9"/>
      <c r="C829" s="27"/>
      <c r="D829" s="9"/>
      <c r="E829" s="27"/>
      <c r="F829" s="9"/>
    </row>
    <row r="830" spans="1:6" x14ac:dyDescent="0.2">
      <c r="A830" s="9"/>
      <c r="B830" s="9"/>
      <c r="C830" s="27"/>
      <c r="D830" s="9"/>
      <c r="E830" s="27"/>
      <c r="F830" s="9"/>
    </row>
    <row r="831" spans="1:6" x14ac:dyDescent="0.2">
      <c r="A831" s="9"/>
      <c r="B831" s="9"/>
      <c r="C831" s="27"/>
      <c r="D831" s="9"/>
      <c r="E831" s="27"/>
      <c r="F831" s="9"/>
    </row>
    <row r="832" spans="1:6" x14ac:dyDescent="0.2">
      <c r="A832" s="9"/>
      <c r="B832" s="9"/>
      <c r="C832" s="27"/>
      <c r="D832" s="9"/>
      <c r="E832" s="27"/>
      <c r="F832" s="9"/>
    </row>
    <row r="833" spans="1:6" x14ac:dyDescent="0.2">
      <c r="A833" s="9"/>
      <c r="B833" s="9"/>
      <c r="C833" s="27"/>
      <c r="D833" s="9"/>
      <c r="E833" s="27"/>
      <c r="F833" s="9"/>
    </row>
    <row r="834" spans="1:6" x14ac:dyDescent="0.2">
      <c r="A834" s="9"/>
      <c r="B834" s="9"/>
      <c r="C834" s="27"/>
      <c r="D834" s="9"/>
      <c r="E834" s="27"/>
      <c r="F834" s="9"/>
    </row>
    <row r="835" spans="1:6" x14ac:dyDescent="0.2">
      <c r="A835" s="9"/>
      <c r="B835" s="9"/>
      <c r="C835" s="27"/>
      <c r="D835" s="9"/>
      <c r="E835" s="27"/>
      <c r="F835" s="9"/>
    </row>
    <row r="836" spans="1:6" x14ac:dyDescent="0.2">
      <c r="A836" s="9"/>
      <c r="B836" s="9"/>
      <c r="C836" s="27"/>
      <c r="D836" s="9"/>
      <c r="E836" s="27"/>
      <c r="F836" s="9"/>
    </row>
    <row r="837" spans="1:6" x14ac:dyDescent="0.2">
      <c r="A837" s="9"/>
      <c r="B837" s="9"/>
      <c r="C837" s="27"/>
      <c r="D837" s="9"/>
      <c r="E837" s="27"/>
      <c r="F837" s="9"/>
    </row>
    <row r="838" spans="1:6" x14ac:dyDescent="0.2">
      <c r="A838" s="9"/>
      <c r="B838" s="9"/>
      <c r="C838" s="27"/>
      <c r="D838" s="9"/>
      <c r="E838" s="27"/>
      <c r="F838" s="9"/>
    </row>
    <row r="839" spans="1:6" x14ac:dyDescent="0.2">
      <c r="A839" s="9"/>
      <c r="B839" s="9"/>
      <c r="C839" s="27"/>
      <c r="D839" s="9"/>
      <c r="E839" s="27"/>
      <c r="F839" s="9"/>
    </row>
    <row r="840" spans="1:6" x14ac:dyDescent="0.2">
      <c r="A840" s="9"/>
      <c r="B840" s="9"/>
      <c r="C840" s="27"/>
      <c r="D840" s="9"/>
      <c r="E840" s="27"/>
      <c r="F840" s="9"/>
    </row>
    <row r="841" spans="1:6" x14ac:dyDescent="0.2">
      <c r="A841" s="9"/>
      <c r="B841" s="9"/>
      <c r="C841" s="27"/>
      <c r="D841" s="9"/>
      <c r="E841" s="27"/>
      <c r="F841" s="9"/>
    </row>
    <row r="842" spans="1:6" x14ac:dyDescent="0.2">
      <c r="A842" s="9"/>
      <c r="B842" s="9"/>
      <c r="C842" s="27"/>
      <c r="D842" s="9"/>
      <c r="E842" s="27"/>
      <c r="F842" s="9"/>
    </row>
    <row r="843" spans="1:6" x14ac:dyDescent="0.2">
      <c r="A843" s="9"/>
      <c r="B843" s="9"/>
      <c r="C843" s="27"/>
      <c r="D843" s="9"/>
      <c r="E843" s="27"/>
      <c r="F843" s="9"/>
    </row>
    <row r="844" spans="1:6" x14ac:dyDescent="0.2">
      <c r="A844" s="9"/>
      <c r="B844" s="9"/>
      <c r="C844" s="27"/>
      <c r="D844" s="9"/>
      <c r="E844" s="27"/>
      <c r="F844" s="9"/>
    </row>
    <row r="845" spans="1:6" x14ac:dyDescent="0.2">
      <c r="A845" s="9"/>
      <c r="B845" s="9"/>
      <c r="C845" s="27"/>
      <c r="D845" s="9"/>
      <c r="E845" s="27"/>
      <c r="F845" s="9"/>
    </row>
    <row r="846" spans="1:6" x14ac:dyDescent="0.2">
      <c r="A846" s="9"/>
      <c r="B846" s="9"/>
      <c r="C846" s="27"/>
      <c r="D846" s="9"/>
      <c r="E846" s="27"/>
      <c r="F846" s="9"/>
    </row>
    <row r="847" spans="1:6" x14ac:dyDescent="0.2">
      <c r="A847" s="9"/>
      <c r="B847" s="9"/>
      <c r="C847" s="27"/>
      <c r="D847" s="9"/>
      <c r="E847" s="27"/>
      <c r="F847" s="9"/>
    </row>
    <row r="848" spans="1:6" x14ac:dyDescent="0.2">
      <c r="A848" s="9"/>
      <c r="B848" s="9"/>
      <c r="C848" s="27"/>
      <c r="D848" s="9"/>
      <c r="E848" s="27"/>
      <c r="F848" s="9"/>
    </row>
    <row r="849" spans="1:6" x14ac:dyDescent="0.2">
      <c r="A849" s="9"/>
      <c r="B849" s="9"/>
      <c r="C849" s="27"/>
      <c r="D849" s="9"/>
      <c r="E849" s="27"/>
      <c r="F849" s="9"/>
    </row>
    <row r="850" spans="1:6" x14ac:dyDescent="0.2">
      <c r="A850" s="9"/>
      <c r="B850" s="9"/>
      <c r="C850" s="27"/>
      <c r="D850" s="9"/>
      <c r="E850" s="27"/>
      <c r="F850" s="9"/>
    </row>
    <row r="851" spans="1:6" x14ac:dyDescent="0.2">
      <c r="A851" s="9"/>
      <c r="B851" s="9"/>
      <c r="C851" s="27"/>
      <c r="D851" s="9"/>
      <c r="E851" s="27"/>
      <c r="F851" s="9"/>
    </row>
    <row r="852" spans="1:6" x14ac:dyDescent="0.2">
      <c r="A852" s="9"/>
      <c r="B852" s="9"/>
      <c r="C852" s="27"/>
      <c r="D852" s="9"/>
      <c r="E852" s="27"/>
      <c r="F852" s="9"/>
    </row>
    <row r="853" spans="1:6" x14ac:dyDescent="0.2">
      <c r="A853" s="9"/>
      <c r="B853" s="9"/>
      <c r="C853" s="27"/>
      <c r="D853" s="9"/>
      <c r="E853" s="27"/>
      <c r="F853" s="9"/>
    </row>
    <row r="854" spans="1:6" x14ac:dyDescent="0.2">
      <c r="A854" s="9"/>
      <c r="B854" s="9"/>
      <c r="C854" s="27"/>
      <c r="D854" s="9"/>
      <c r="E854" s="27"/>
      <c r="F854" s="9"/>
    </row>
    <row r="855" spans="1:6" x14ac:dyDescent="0.2">
      <c r="A855" s="9"/>
      <c r="B855" s="9"/>
      <c r="C855" s="27"/>
      <c r="D855" s="9"/>
      <c r="E855" s="27"/>
      <c r="F855" s="9"/>
    </row>
    <row r="856" spans="1:6" x14ac:dyDescent="0.2">
      <c r="A856" s="9"/>
      <c r="B856" s="9"/>
      <c r="C856" s="27"/>
      <c r="D856" s="9"/>
      <c r="E856" s="27"/>
      <c r="F856" s="9"/>
    </row>
    <row r="857" spans="1:6" x14ac:dyDescent="0.2">
      <c r="A857" s="9"/>
      <c r="B857" s="9"/>
      <c r="C857" s="27"/>
      <c r="D857" s="9"/>
      <c r="E857" s="27"/>
      <c r="F857" s="9"/>
    </row>
    <row r="858" spans="1:6" x14ac:dyDescent="0.2">
      <c r="A858" s="9"/>
      <c r="B858" s="9"/>
      <c r="C858" s="27"/>
      <c r="D858" s="9"/>
      <c r="E858" s="27"/>
      <c r="F858" s="9"/>
    </row>
    <row r="859" spans="1:6" x14ac:dyDescent="0.2">
      <c r="A859" s="9"/>
      <c r="B859" s="9"/>
      <c r="C859" s="27"/>
      <c r="D859" s="9"/>
      <c r="E859" s="27"/>
      <c r="F859" s="9"/>
    </row>
    <row r="860" spans="1:6" x14ac:dyDescent="0.2">
      <c r="A860" s="9"/>
      <c r="B860" s="9"/>
      <c r="C860" s="27"/>
      <c r="D860" s="9"/>
      <c r="E860" s="27"/>
      <c r="F860" s="9"/>
    </row>
    <row r="861" spans="1:6" x14ac:dyDescent="0.2">
      <c r="A861" s="9"/>
      <c r="B861" s="9"/>
      <c r="C861" s="27"/>
      <c r="D861" s="9"/>
      <c r="E861" s="27"/>
      <c r="F861" s="9"/>
    </row>
    <row r="862" spans="1:6" x14ac:dyDescent="0.2">
      <c r="A862" s="9"/>
      <c r="B862" s="9"/>
      <c r="C862" s="27"/>
      <c r="D862" s="9"/>
      <c r="E862" s="27"/>
      <c r="F862" s="9"/>
    </row>
    <row r="863" spans="1:6" x14ac:dyDescent="0.2">
      <c r="A863" s="9"/>
      <c r="B863" s="9"/>
      <c r="C863" s="27"/>
      <c r="D863" s="9"/>
      <c r="E863" s="27"/>
      <c r="F863" s="9"/>
    </row>
    <row r="864" spans="1:6" x14ac:dyDescent="0.2">
      <c r="A864" s="9"/>
      <c r="B864" s="9"/>
      <c r="C864" s="27"/>
      <c r="D864" s="9"/>
      <c r="E864" s="27"/>
      <c r="F864" s="9"/>
    </row>
    <row r="865" spans="1:6" x14ac:dyDescent="0.2">
      <c r="A865" s="9"/>
      <c r="B865" s="9"/>
      <c r="C865" s="27"/>
      <c r="D865" s="9"/>
      <c r="E865" s="27"/>
      <c r="F865" s="9"/>
    </row>
    <row r="866" spans="1:6" x14ac:dyDescent="0.2">
      <c r="A866" s="9"/>
      <c r="B866" s="9"/>
      <c r="C866" s="27"/>
      <c r="D866" s="9"/>
      <c r="E866" s="27"/>
      <c r="F866" s="9"/>
    </row>
    <row r="867" spans="1:6" x14ac:dyDescent="0.2">
      <c r="A867" s="9"/>
      <c r="B867" s="9"/>
      <c r="C867" s="27"/>
      <c r="D867" s="9"/>
      <c r="E867" s="27"/>
      <c r="F867" s="9"/>
    </row>
    <row r="868" spans="1:6" x14ac:dyDescent="0.2">
      <c r="A868" s="9"/>
      <c r="B868" s="9"/>
      <c r="C868" s="27"/>
      <c r="D868" s="9"/>
      <c r="E868" s="27"/>
      <c r="F868" s="9"/>
    </row>
    <row r="869" spans="1:6" x14ac:dyDescent="0.2">
      <c r="A869" s="9"/>
      <c r="B869" s="9"/>
      <c r="C869" s="27"/>
      <c r="D869" s="9"/>
      <c r="E869" s="27"/>
      <c r="F869" s="9"/>
    </row>
    <row r="870" spans="1:6" x14ac:dyDescent="0.2">
      <c r="A870" s="9"/>
      <c r="B870" s="9"/>
      <c r="C870" s="27"/>
      <c r="D870" s="9"/>
      <c r="E870" s="27"/>
      <c r="F870" s="9"/>
    </row>
    <row r="871" spans="1:6" x14ac:dyDescent="0.2">
      <c r="A871" s="9"/>
      <c r="B871" s="9"/>
      <c r="C871" s="27"/>
      <c r="D871" s="9"/>
      <c r="E871" s="27"/>
      <c r="F871" s="9"/>
    </row>
    <row r="872" spans="1:6" x14ac:dyDescent="0.2">
      <c r="A872" s="9"/>
      <c r="B872" s="9"/>
      <c r="C872" s="27"/>
      <c r="D872" s="9"/>
      <c r="E872" s="27"/>
      <c r="F872" s="9"/>
    </row>
    <row r="873" spans="1:6" x14ac:dyDescent="0.2">
      <c r="A873" s="9"/>
      <c r="B873" s="9"/>
      <c r="C873" s="27"/>
      <c r="D873" s="9"/>
      <c r="E873" s="27"/>
      <c r="F873" s="9"/>
    </row>
    <row r="874" spans="1:6" x14ac:dyDescent="0.2">
      <c r="A874" s="9"/>
      <c r="B874" s="9"/>
      <c r="C874" s="27"/>
      <c r="D874" s="9"/>
      <c r="E874" s="27"/>
      <c r="F874" s="9"/>
    </row>
    <row r="875" spans="1:6" x14ac:dyDescent="0.2">
      <c r="A875" s="9"/>
      <c r="B875" s="9"/>
      <c r="C875" s="27"/>
      <c r="D875" s="9"/>
      <c r="E875" s="27"/>
      <c r="F875" s="9"/>
    </row>
    <row r="876" spans="1:6" x14ac:dyDescent="0.2">
      <c r="A876" s="9"/>
      <c r="B876" s="9"/>
      <c r="C876" s="27"/>
      <c r="D876" s="9"/>
      <c r="E876" s="27"/>
      <c r="F876" s="9"/>
    </row>
    <row r="877" spans="1:6" x14ac:dyDescent="0.2">
      <c r="A877" s="9"/>
      <c r="B877" s="9"/>
      <c r="C877" s="27"/>
      <c r="D877" s="9"/>
      <c r="E877" s="27"/>
      <c r="F877" s="9"/>
    </row>
    <row r="878" spans="1:6" x14ac:dyDescent="0.2">
      <c r="A878" s="9"/>
      <c r="B878" s="9"/>
      <c r="C878" s="27"/>
      <c r="D878" s="9"/>
      <c r="E878" s="27"/>
      <c r="F878" s="9"/>
    </row>
    <row r="879" spans="1:6" x14ac:dyDescent="0.2">
      <c r="A879" s="9"/>
      <c r="B879" s="9"/>
      <c r="C879" s="27"/>
      <c r="D879" s="9"/>
      <c r="E879" s="27"/>
      <c r="F879" s="9"/>
    </row>
    <row r="880" spans="1:6" x14ac:dyDescent="0.2">
      <c r="A880" s="9"/>
      <c r="B880" s="9"/>
      <c r="C880" s="27"/>
      <c r="D880" s="9"/>
      <c r="E880" s="27"/>
      <c r="F880" s="9"/>
    </row>
    <row r="881" spans="1:6" x14ac:dyDescent="0.2">
      <c r="A881" s="9"/>
      <c r="B881" s="9"/>
      <c r="C881" s="27"/>
      <c r="D881" s="9"/>
      <c r="E881" s="27"/>
      <c r="F881" s="9"/>
    </row>
    <row r="882" spans="1:6" x14ac:dyDescent="0.2">
      <c r="A882" s="9"/>
      <c r="B882" s="9"/>
      <c r="C882" s="27"/>
      <c r="D882" s="9"/>
      <c r="E882" s="27"/>
      <c r="F882" s="9"/>
    </row>
    <row r="883" spans="1:6" x14ac:dyDescent="0.2">
      <c r="A883" s="9"/>
      <c r="B883" s="9"/>
      <c r="C883" s="27"/>
      <c r="D883" s="9"/>
      <c r="E883" s="27"/>
      <c r="F883" s="9"/>
    </row>
    <row r="884" spans="1:6" x14ac:dyDescent="0.2">
      <c r="A884" s="9"/>
      <c r="B884" s="9"/>
      <c r="C884" s="27"/>
      <c r="D884" s="9"/>
      <c r="E884" s="27"/>
      <c r="F884" s="9"/>
    </row>
    <row r="885" spans="1:6" x14ac:dyDescent="0.2">
      <c r="A885" s="9"/>
      <c r="B885" s="9"/>
      <c r="C885" s="27"/>
      <c r="D885" s="9"/>
      <c r="E885" s="27"/>
      <c r="F885" s="9"/>
    </row>
    <row r="886" spans="1:6" x14ac:dyDescent="0.2">
      <c r="A886" s="9"/>
      <c r="B886" s="9"/>
      <c r="C886" s="27"/>
      <c r="D886" s="9"/>
      <c r="E886" s="27"/>
      <c r="F886" s="9"/>
    </row>
    <row r="887" spans="1:6" x14ac:dyDescent="0.2">
      <c r="A887" s="9"/>
      <c r="B887" s="9"/>
      <c r="C887" s="27"/>
      <c r="D887" s="9"/>
      <c r="E887" s="27"/>
      <c r="F887" s="9"/>
    </row>
    <row r="888" spans="1:6" x14ac:dyDescent="0.2">
      <c r="A888" s="9"/>
      <c r="B888" s="9"/>
      <c r="C888" s="27"/>
      <c r="D888" s="9"/>
      <c r="E888" s="27"/>
      <c r="F888" s="9"/>
    </row>
    <row r="889" spans="1:6" x14ac:dyDescent="0.2">
      <c r="A889" s="9"/>
      <c r="B889" s="9"/>
      <c r="C889" s="27"/>
      <c r="D889" s="9"/>
      <c r="E889" s="27"/>
      <c r="F889" s="9"/>
    </row>
    <row r="890" spans="1:6" x14ac:dyDescent="0.2">
      <c r="A890" s="9"/>
      <c r="B890" s="9"/>
      <c r="C890" s="27"/>
      <c r="D890" s="9"/>
      <c r="E890" s="27"/>
      <c r="F890" s="9"/>
    </row>
    <row r="891" spans="1:6" x14ac:dyDescent="0.2">
      <c r="A891" s="9"/>
      <c r="B891" s="9"/>
      <c r="C891" s="27"/>
      <c r="D891" s="9"/>
      <c r="E891" s="27"/>
      <c r="F891" s="9"/>
    </row>
    <row r="892" spans="1:6" x14ac:dyDescent="0.2">
      <c r="A892" s="9"/>
      <c r="B892" s="9"/>
      <c r="C892" s="27"/>
      <c r="D892" s="9"/>
      <c r="E892" s="27"/>
      <c r="F892" s="9"/>
    </row>
    <row r="893" spans="1:6" x14ac:dyDescent="0.2">
      <c r="A893" s="9"/>
      <c r="B893" s="9"/>
      <c r="C893" s="27"/>
      <c r="D893" s="9"/>
      <c r="E893" s="27"/>
      <c r="F893" s="9"/>
    </row>
    <row r="894" spans="1:6" x14ac:dyDescent="0.2">
      <c r="A894" s="9"/>
      <c r="B894" s="9"/>
      <c r="C894" s="27"/>
      <c r="D894" s="9"/>
      <c r="E894" s="27"/>
      <c r="F894" s="9"/>
    </row>
    <row r="895" spans="1:6" x14ac:dyDescent="0.2">
      <c r="A895" s="9"/>
      <c r="B895" s="9"/>
      <c r="C895" s="27"/>
      <c r="D895" s="9"/>
      <c r="E895" s="27"/>
      <c r="F895" s="9"/>
    </row>
    <row r="896" spans="1:6" x14ac:dyDescent="0.2">
      <c r="A896" s="9"/>
      <c r="B896" s="9"/>
      <c r="C896" s="27"/>
      <c r="D896" s="9"/>
      <c r="E896" s="27"/>
      <c r="F896" s="9"/>
    </row>
    <row r="897" spans="1:6" x14ac:dyDescent="0.2">
      <c r="A897" s="9"/>
      <c r="B897" s="9"/>
      <c r="C897" s="27"/>
      <c r="D897" s="9"/>
      <c r="E897" s="27"/>
      <c r="F897" s="9"/>
    </row>
    <row r="898" spans="1:6" x14ac:dyDescent="0.2">
      <c r="A898" s="9"/>
      <c r="B898" s="9"/>
      <c r="C898" s="27"/>
      <c r="D898" s="9"/>
      <c r="E898" s="27"/>
      <c r="F898" s="9"/>
    </row>
    <row r="899" spans="1:6" x14ac:dyDescent="0.2">
      <c r="A899" s="9"/>
      <c r="B899" s="9"/>
      <c r="C899" s="27"/>
      <c r="D899" s="9"/>
      <c r="E899" s="27"/>
      <c r="F899" s="9"/>
    </row>
    <row r="900" spans="1:6" x14ac:dyDescent="0.2">
      <c r="A900" s="9"/>
      <c r="B900" s="9"/>
      <c r="C900" s="27"/>
      <c r="D900" s="9"/>
      <c r="E900" s="27"/>
      <c r="F900" s="9"/>
    </row>
    <row r="901" spans="1:6" x14ac:dyDescent="0.2">
      <c r="A901" s="9"/>
      <c r="B901" s="9"/>
      <c r="C901" s="27"/>
      <c r="D901" s="9"/>
      <c r="E901" s="27"/>
      <c r="F901" s="9"/>
    </row>
    <row r="902" spans="1:6" x14ac:dyDescent="0.2">
      <c r="A902" s="9"/>
      <c r="B902" s="9"/>
      <c r="C902" s="27"/>
      <c r="D902" s="9"/>
      <c r="E902" s="27"/>
      <c r="F902" s="9"/>
    </row>
    <row r="903" spans="1:6" x14ac:dyDescent="0.2">
      <c r="A903" s="9"/>
      <c r="B903" s="9"/>
      <c r="C903" s="27"/>
      <c r="D903" s="9"/>
      <c r="E903" s="27"/>
      <c r="F903" s="9"/>
    </row>
    <row r="904" spans="1:6" x14ac:dyDescent="0.2">
      <c r="A904" s="9"/>
      <c r="B904" s="9"/>
      <c r="C904" s="27"/>
      <c r="D904" s="9"/>
      <c r="E904" s="27"/>
      <c r="F904" s="9"/>
    </row>
    <row r="905" spans="1:6" x14ac:dyDescent="0.2">
      <c r="A905" s="9"/>
      <c r="B905" s="9"/>
      <c r="C905" s="27"/>
      <c r="D905" s="9"/>
      <c r="E905" s="27"/>
      <c r="F905" s="9"/>
    </row>
    <row r="906" spans="1:6" x14ac:dyDescent="0.2">
      <c r="A906" s="9"/>
      <c r="B906" s="9"/>
      <c r="C906" s="27"/>
      <c r="D906" s="9"/>
      <c r="E906" s="27"/>
      <c r="F906" s="9"/>
    </row>
    <row r="907" spans="1:6" x14ac:dyDescent="0.2">
      <c r="A907" s="9"/>
      <c r="B907" s="9"/>
      <c r="C907" s="27"/>
      <c r="D907" s="9"/>
      <c r="E907" s="27"/>
      <c r="F907" s="9"/>
    </row>
    <row r="908" spans="1:6" x14ac:dyDescent="0.2">
      <c r="A908" s="9"/>
      <c r="B908" s="9"/>
      <c r="C908" s="27"/>
      <c r="D908" s="9"/>
      <c r="E908" s="27"/>
      <c r="F908" s="9"/>
    </row>
    <row r="909" spans="1:6" x14ac:dyDescent="0.2">
      <c r="A909" s="9"/>
      <c r="B909" s="9"/>
      <c r="C909" s="27"/>
      <c r="D909" s="9"/>
      <c r="E909" s="27"/>
      <c r="F909" s="9"/>
    </row>
    <row r="910" spans="1:6" x14ac:dyDescent="0.2">
      <c r="A910" s="9"/>
      <c r="B910" s="9"/>
      <c r="C910" s="27"/>
      <c r="D910" s="9"/>
      <c r="E910" s="27"/>
      <c r="F910" s="9"/>
    </row>
    <row r="911" spans="1:6" x14ac:dyDescent="0.2">
      <c r="A911" s="9"/>
      <c r="B911" s="9"/>
      <c r="C911" s="27"/>
      <c r="D911" s="9"/>
      <c r="E911" s="27"/>
      <c r="F911" s="9"/>
    </row>
    <row r="912" spans="1:6" x14ac:dyDescent="0.2">
      <c r="A912" s="9"/>
      <c r="B912" s="9"/>
      <c r="C912" s="27"/>
      <c r="D912" s="9"/>
      <c r="E912" s="27"/>
      <c r="F912" s="9"/>
    </row>
    <row r="913" spans="1:6" x14ac:dyDescent="0.2">
      <c r="A913" s="9"/>
      <c r="B913" s="9"/>
      <c r="C913" s="27"/>
      <c r="D913" s="9"/>
      <c r="E913" s="27"/>
      <c r="F913" s="9"/>
    </row>
    <row r="914" spans="1:6" x14ac:dyDescent="0.2">
      <c r="A914" s="9"/>
      <c r="B914" s="9"/>
      <c r="C914" s="27"/>
      <c r="D914" s="9"/>
      <c r="E914" s="27"/>
      <c r="F914" s="9"/>
    </row>
    <row r="915" spans="1:6" x14ac:dyDescent="0.2">
      <c r="A915" s="9"/>
      <c r="B915" s="9"/>
      <c r="C915" s="27"/>
      <c r="D915" s="9"/>
      <c r="E915" s="27"/>
      <c r="F915" s="9"/>
    </row>
    <row r="916" spans="1:6" x14ac:dyDescent="0.2">
      <c r="A916" s="9"/>
      <c r="B916" s="9"/>
      <c r="C916" s="27"/>
      <c r="D916" s="9"/>
      <c r="E916" s="27"/>
      <c r="F916" s="9"/>
    </row>
    <row r="917" spans="1:6" x14ac:dyDescent="0.2">
      <c r="A917" s="9"/>
      <c r="B917" s="9"/>
      <c r="C917" s="27"/>
      <c r="D917" s="9"/>
      <c r="E917" s="27"/>
      <c r="F917" s="9"/>
    </row>
    <row r="918" spans="1:6" x14ac:dyDescent="0.2">
      <c r="A918" s="9"/>
      <c r="B918" s="9"/>
      <c r="C918" s="27"/>
      <c r="D918" s="9"/>
      <c r="E918" s="27"/>
      <c r="F918" s="9"/>
    </row>
    <row r="919" spans="1:6" x14ac:dyDescent="0.2">
      <c r="A919" s="9"/>
      <c r="B919" s="9"/>
      <c r="C919" s="27"/>
      <c r="D919" s="9"/>
      <c r="E919" s="27"/>
      <c r="F919" s="9"/>
    </row>
    <row r="920" spans="1:6" x14ac:dyDescent="0.2">
      <c r="A920" s="9"/>
      <c r="B920" s="9"/>
      <c r="C920" s="27"/>
      <c r="D920" s="9"/>
      <c r="E920" s="27"/>
      <c r="F920" s="9"/>
    </row>
    <row r="921" spans="1:6" x14ac:dyDescent="0.2">
      <c r="A921" s="9"/>
      <c r="B921" s="9"/>
      <c r="C921" s="27"/>
      <c r="D921" s="9"/>
      <c r="E921" s="27"/>
      <c r="F921" s="9"/>
    </row>
    <row r="922" spans="1:6" x14ac:dyDescent="0.2">
      <c r="A922" s="9"/>
      <c r="B922" s="9"/>
      <c r="C922" s="27"/>
      <c r="D922" s="9"/>
      <c r="E922" s="27"/>
      <c r="F922" s="9"/>
    </row>
    <row r="923" spans="1:6" x14ac:dyDescent="0.2">
      <c r="A923" s="9"/>
      <c r="B923" s="9"/>
      <c r="C923" s="27"/>
      <c r="D923" s="9"/>
      <c r="E923" s="27"/>
      <c r="F923" s="9"/>
    </row>
    <row r="924" spans="1:6" x14ac:dyDescent="0.2">
      <c r="A924" s="9"/>
      <c r="B924" s="9"/>
      <c r="C924" s="27"/>
      <c r="D924" s="9"/>
      <c r="E924" s="27"/>
      <c r="F924" s="9"/>
    </row>
    <row r="925" spans="1:6" x14ac:dyDescent="0.2">
      <c r="A925" s="9"/>
      <c r="B925" s="9"/>
      <c r="C925" s="27"/>
      <c r="D925" s="9"/>
      <c r="E925" s="27"/>
      <c r="F925" s="9"/>
    </row>
    <row r="926" spans="1:6" x14ac:dyDescent="0.2">
      <c r="A926" s="9"/>
      <c r="B926" s="9"/>
      <c r="C926" s="27"/>
      <c r="D926" s="9"/>
      <c r="E926" s="27"/>
      <c r="F926" s="9"/>
    </row>
    <row r="927" spans="1:6" x14ac:dyDescent="0.2">
      <c r="A927" s="9"/>
      <c r="B927" s="9"/>
      <c r="C927" s="27"/>
      <c r="D927" s="9"/>
      <c r="E927" s="27"/>
      <c r="F927" s="9"/>
    </row>
    <row r="928" spans="1:6" x14ac:dyDescent="0.2">
      <c r="A928" s="9"/>
      <c r="B928" s="9"/>
      <c r="C928" s="27"/>
      <c r="D928" s="9"/>
      <c r="E928" s="27"/>
      <c r="F928" s="9"/>
    </row>
    <row r="929" spans="1:6" x14ac:dyDescent="0.2">
      <c r="A929" s="9"/>
      <c r="B929" s="9"/>
      <c r="C929" s="27"/>
      <c r="D929" s="9"/>
      <c r="E929" s="27"/>
      <c r="F929" s="9"/>
    </row>
    <row r="930" spans="1:6" x14ac:dyDescent="0.2">
      <c r="A930" s="9"/>
      <c r="B930" s="9"/>
      <c r="C930" s="27"/>
      <c r="D930" s="9"/>
      <c r="E930" s="27"/>
      <c r="F930" s="9"/>
    </row>
    <row r="931" spans="1:6" x14ac:dyDescent="0.2">
      <c r="A931" s="9"/>
      <c r="B931" s="9"/>
      <c r="C931" s="27"/>
      <c r="D931" s="9"/>
      <c r="E931" s="27"/>
      <c r="F931" s="9"/>
    </row>
    <row r="932" spans="1:6" x14ac:dyDescent="0.2">
      <c r="A932" s="9"/>
      <c r="B932" s="9"/>
      <c r="C932" s="27"/>
      <c r="D932" s="9"/>
      <c r="E932" s="27"/>
      <c r="F932" s="9"/>
    </row>
    <row r="933" spans="1:6" x14ac:dyDescent="0.2">
      <c r="A933" s="9"/>
      <c r="B933" s="9"/>
      <c r="C933" s="27"/>
      <c r="D933" s="9"/>
      <c r="E933" s="27"/>
      <c r="F933" s="9"/>
    </row>
    <row r="934" spans="1:6" x14ac:dyDescent="0.2">
      <c r="A934" s="9"/>
      <c r="B934" s="9"/>
      <c r="C934" s="27"/>
      <c r="D934" s="9"/>
      <c r="E934" s="27"/>
      <c r="F934" s="9"/>
    </row>
    <row r="935" spans="1:6" x14ac:dyDescent="0.2">
      <c r="A935" s="9"/>
      <c r="B935" s="9"/>
      <c r="C935" s="27"/>
      <c r="D935" s="9"/>
      <c r="E935" s="27"/>
      <c r="F935" s="9"/>
    </row>
    <row r="936" spans="1:6" x14ac:dyDescent="0.2">
      <c r="A936" s="9"/>
      <c r="B936" s="9"/>
      <c r="C936" s="27"/>
      <c r="D936" s="9"/>
      <c r="E936" s="27"/>
      <c r="F936" s="9"/>
    </row>
    <row r="937" spans="1:6" x14ac:dyDescent="0.2">
      <c r="A937" s="9"/>
      <c r="B937" s="9"/>
      <c r="C937" s="27"/>
      <c r="D937" s="9"/>
      <c r="E937" s="27"/>
      <c r="F937" s="9"/>
    </row>
    <row r="938" spans="1:6" x14ac:dyDescent="0.2">
      <c r="A938" s="9"/>
      <c r="B938" s="9"/>
      <c r="C938" s="27"/>
      <c r="D938" s="9"/>
      <c r="E938" s="27"/>
      <c r="F938" s="9"/>
    </row>
    <row r="939" spans="1:6" x14ac:dyDescent="0.2">
      <c r="A939" s="9"/>
      <c r="B939" s="9"/>
      <c r="C939" s="27"/>
      <c r="D939" s="9"/>
      <c r="E939" s="27"/>
      <c r="F939" s="9"/>
    </row>
    <row r="940" spans="1:6" x14ac:dyDescent="0.2">
      <c r="A940" s="9"/>
      <c r="B940" s="9"/>
      <c r="C940" s="27"/>
      <c r="D940" s="9"/>
      <c r="E940" s="27"/>
      <c r="F940" s="9"/>
    </row>
    <row r="941" spans="1:6" x14ac:dyDescent="0.2">
      <c r="A941" s="9"/>
      <c r="B941" s="9"/>
      <c r="C941" s="27"/>
      <c r="D941" s="9"/>
      <c r="E941" s="27"/>
      <c r="F941" s="9"/>
    </row>
    <row r="942" spans="1:6" x14ac:dyDescent="0.2">
      <c r="A942" s="9"/>
      <c r="B942" s="9"/>
      <c r="C942" s="27"/>
      <c r="D942" s="9"/>
      <c r="E942" s="27"/>
      <c r="F942" s="9"/>
    </row>
    <row r="943" spans="1:6" x14ac:dyDescent="0.2">
      <c r="A943" s="9"/>
      <c r="B943" s="9"/>
      <c r="C943" s="27"/>
      <c r="D943" s="9"/>
      <c r="E943" s="27"/>
      <c r="F943" s="9"/>
    </row>
    <row r="944" spans="1:6" x14ac:dyDescent="0.2">
      <c r="A944" s="9"/>
      <c r="B944" s="9"/>
      <c r="C944" s="27"/>
      <c r="D944" s="9"/>
      <c r="E944" s="27"/>
      <c r="F944" s="9"/>
    </row>
    <row r="945" spans="1:6" x14ac:dyDescent="0.2">
      <c r="A945" s="9"/>
      <c r="B945" s="9"/>
      <c r="C945" s="27"/>
      <c r="D945" s="9"/>
      <c r="E945" s="27"/>
      <c r="F945" s="9"/>
    </row>
    <row r="946" spans="1:6" x14ac:dyDescent="0.2">
      <c r="A946" s="9"/>
      <c r="B946" s="9"/>
      <c r="C946" s="27"/>
      <c r="D946" s="9"/>
      <c r="E946" s="27"/>
      <c r="F946" s="9"/>
    </row>
    <row r="947" spans="1:6" x14ac:dyDescent="0.2">
      <c r="A947" s="9"/>
      <c r="B947" s="9"/>
      <c r="C947" s="27"/>
      <c r="D947" s="9"/>
      <c r="E947" s="27"/>
      <c r="F947" s="9"/>
    </row>
    <row r="948" spans="1:6" x14ac:dyDescent="0.2">
      <c r="A948" s="9"/>
      <c r="B948" s="9"/>
      <c r="C948" s="27"/>
      <c r="D948" s="9"/>
      <c r="E948" s="27"/>
      <c r="F948" s="9"/>
    </row>
    <row r="949" spans="1:6" x14ac:dyDescent="0.2">
      <c r="A949" s="9"/>
      <c r="B949" s="9"/>
      <c r="C949" s="27"/>
      <c r="D949" s="9"/>
      <c r="E949" s="27"/>
      <c r="F949" s="9"/>
    </row>
    <row r="950" spans="1:6" x14ac:dyDescent="0.2">
      <c r="A950" s="9"/>
      <c r="B950" s="9"/>
      <c r="C950" s="27"/>
      <c r="D950" s="9"/>
      <c r="E950" s="27"/>
      <c r="F950" s="9"/>
    </row>
    <row r="951" spans="1:6" x14ac:dyDescent="0.2">
      <c r="A951" s="9"/>
      <c r="B951" s="9"/>
      <c r="C951" s="27"/>
      <c r="D951" s="9"/>
      <c r="E951" s="27"/>
      <c r="F951" s="9"/>
    </row>
    <row r="952" spans="1:6" x14ac:dyDescent="0.2">
      <c r="A952" s="9"/>
      <c r="B952" s="9"/>
      <c r="C952" s="27"/>
      <c r="D952" s="9"/>
      <c r="E952" s="27"/>
      <c r="F952" s="9"/>
    </row>
    <row r="953" spans="1:6" x14ac:dyDescent="0.2">
      <c r="A953" s="9"/>
      <c r="B953" s="9"/>
      <c r="C953" s="27"/>
      <c r="D953" s="9"/>
      <c r="E953" s="27"/>
      <c r="F953" s="9"/>
    </row>
    <row r="954" spans="1:6" x14ac:dyDescent="0.2">
      <c r="A954" s="9"/>
      <c r="B954" s="9"/>
      <c r="C954" s="27"/>
      <c r="D954" s="9"/>
      <c r="E954" s="27"/>
      <c r="F954" s="9"/>
    </row>
    <row r="955" spans="1:6" x14ac:dyDescent="0.2">
      <c r="A955" s="9"/>
      <c r="B955" s="9"/>
      <c r="C955" s="27"/>
      <c r="D955" s="9"/>
      <c r="E955" s="27"/>
      <c r="F955" s="9"/>
    </row>
    <row r="956" spans="1:6" x14ac:dyDescent="0.2">
      <c r="A956" s="9"/>
      <c r="B956" s="9"/>
      <c r="C956" s="27"/>
      <c r="D956" s="9"/>
      <c r="E956" s="27"/>
      <c r="F956" s="9"/>
    </row>
    <row r="957" spans="1:6" x14ac:dyDescent="0.2">
      <c r="A957" s="9"/>
      <c r="B957" s="9"/>
      <c r="C957" s="27"/>
      <c r="D957" s="9"/>
      <c r="E957" s="27"/>
      <c r="F957" s="9"/>
    </row>
    <row r="958" spans="1:6" x14ac:dyDescent="0.2">
      <c r="A958" s="9"/>
      <c r="B958" s="9"/>
      <c r="C958" s="27"/>
      <c r="D958" s="9"/>
      <c r="E958" s="27"/>
      <c r="F958" s="9"/>
    </row>
    <row r="959" spans="1:6" x14ac:dyDescent="0.2">
      <c r="A959" s="9"/>
      <c r="B959" s="9"/>
      <c r="C959" s="27"/>
      <c r="D959" s="9"/>
      <c r="E959" s="27"/>
      <c r="F959" s="9"/>
    </row>
    <row r="960" spans="1:6" x14ac:dyDescent="0.2">
      <c r="A960" s="9"/>
      <c r="B960" s="9"/>
      <c r="C960" s="27"/>
      <c r="D960" s="9"/>
      <c r="E960" s="27"/>
      <c r="F960" s="9"/>
    </row>
    <row r="961" spans="1:6" x14ac:dyDescent="0.2">
      <c r="A961" s="9"/>
      <c r="B961" s="9"/>
      <c r="C961" s="27"/>
      <c r="D961" s="9"/>
      <c r="E961" s="27"/>
      <c r="F961" s="9"/>
    </row>
    <row r="962" spans="1:6" x14ac:dyDescent="0.2">
      <c r="A962" s="9"/>
      <c r="B962" s="9"/>
      <c r="C962" s="27"/>
      <c r="D962" s="9"/>
      <c r="E962" s="27"/>
      <c r="F962" s="9"/>
    </row>
    <row r="963" spans="1:6" x14ac:dyDescent="0.2">
      <c r="A963" s="9"/>
      <c r="B963" s="9"/>
      <c r="C963" s="27"/>
      <c r="D963" s="9"/>
      <c r="E963" s="27"/>
      <c r="F963" s="9"/>
    </row>
    <row r="964" spans="1:6" x14ac:dyDescent="0.2">
      <c r="A964" s="9"/>
      <c r="B964" s="9"/>
      <c r="C964" s="27"/>
      <c r="D964" s="9"/>
      <c r="E964" s="27"/>
      <c r="F964" s="9"/>
    </row>
    <row r="965" spans="1:6" x14ac:dyDescent="0.2">
      <c r="A965" s="9"/>
      <c r="B965" s="9"/>
      <c r="C965" s="27"/>
      <c r="D965" s="9"/>
      <c r="E965" s="27"/>
      <c r="F965" s="9"/>
    </row>
    <row r="966" spans="1:6" x14ac:dyDescent="0.2">
      <c r="A966" s="9"/>
      <c r="B966" s="9"/>
      <c r="C966" s="27"/>
      <c r="D966" s="9"/>
      <c r="E966" s="27"/>
      <c r="F966" s="9"/>
    </row>
    <row r="967" spans="1:6" x14ac:dyDescent="0.2">
      <c r="A967" s="9"/>
      <c r="B967" s="9"/>
      <c r="C967" s="27"/>
      <c r="D967" s="9"/>
      <c r="E967" s="27"/>
      <c r="F967" s="9"/>
    </row>
    <row r="968" spans="1:6" x14ac:dyDescent="0.2">
      <c r="A968" s="9"/>
      <c r="B968" s="9"/>
      <c r="C968" s="27"/>
      <c r="D968" s="9"/>
      <c r="E968" s="27"/>
      <c r="F968" s="9"/>
    </row>
    <row r="969" spans="1:6" x14ac:dyDescent="0.2">
      <c r="A969" s="9"/>
      <c r="B969" s="9"/>
      <c r="C969" s="27"/>
      <c r="D969" s="9"/>
      <c r="E969" s="27"/>
      <c r="F969" s="9"/>
    </row>
    <row r="970" spans="1:6" x14ac:dyDescent="0.2">
      <c r="A970" s="9"/>
      <c r="B970" s="9"/>
      <c r="C970" s="27"/>
      <c r="D970" s="9"/>
      <c r="E970" s="27"/>
      <c r="F970" s="9"/>
    </row>
    <row r="971" spans="1:6" x14ac:dyDescent="0.2">
      <c r="A971" s="9"/>
      <c r="B971" s="9"/>
      <c r="C971" s="27"/>
      <c r="D971" s="9"/>
      <c r="E971" s="27"/>
      <c r="F971" s="9"/>
    </row>
    <row r="972" spans="1:6" x14ac:dyDescent="0.2">
      <c r="A972" s="9"/>
      <c r="B972" s="9"/>
      <c r="C972" s="27"/>
      <c r="D972" s="9"/>
      <c r="E972" s="27"/>
      <c r="F972" s="9"/>
    </row>
    <row r="973" spans="1:6" x14ac:dyDescent="0.2">
      <c r="A973" s="9"/>
      <c r="B973" s="9"/>
      <c r="C973" s="27"/>
      <c r="D973" s="9"/>
      <c r="E973" s="27"/>
      <c r="F973" s="9"/>
    </row>
    <row r="974" spans="1:6" x14ac:dyDescent="0.2">
      <c r="A974" s="9"/>
      <c r="B974" s="9"/>
      <c r="C974" s="27"/>
      <c r="D974" s="9"/>
      <c r="E974" s="27"/>
      <c r="F974" s="9"/>
    </row>
    <row r="975" spans="1:6" x14ac:dyDescent="0.2">
      <c r="A975" s="9"/>
      <c r="B975" s="9"/>
      <c r="C975" s="27"/>
      <c r="D975" s="9"/>
      <c r="E975" s="27"/>
      <c r="F975" s="9"/>
    </row>
    <row r="976" spans="1:6" x14ac:dyDescent="0.2">
      <c r="A976" s="9"/>
      <c r="B976" s="9"/>
      <c r="C976" s="27"/>
      <c r="D976" s="9"/>
      <c r="E976" s="27"/>
      <c r="F976" s="9"/>
    </row>
    <row r="977" spans="1:6" x14ac:dyDescent="0.2">
      <c r="A977" s="9"/>
      <c r="B977" s="9"/>
      <c r="C977" s="27"/>
      <c r="D977" s="9"/>
      <c r="E977" s="27"/>
      <c r="F977" s="9"/>
    </row>
    <row r="978" spans="1:6" x14ac:dyDescent="0.2">
      <c r="A978" s="9"/>
      <c r="B978" s="9"/>
      <c r="C978" s="27"/>
      <c r="D978" s="9"/>
      <c r="E978" s="27"/>
      <c r="F978" s="9"/>
    </row>
    <row r="979" spans="1:6" x14ac:dyDescent="0.2">
      <c r="A979" s="9"/>
      <c r="B979" s="9"/>
      <c r="C979" s="27"/>
      <c r="D979" s="9"/>
      <c r="E979" s="27"/>
      <c r="F979" s="9"/>
    </row>
    <row r="980" spans="1:6" x14ac:dyDescent="0.2">
      <c r="A980" s="9"/>
      <c r="B980" s="9"/>
      <c r="C980" s="27"/>
      <c r="D980" s="9"/>
      <c r="E980" s="27"/>
      <c r="F980" s="9"/>
    </row>
    <row r="981" spans="1:6" x14ac:dyDescent="0.2">
      <c r="A981" s="9"/>
      <c r="B981" s="9"/>
      <c r="C981" s="27"/>
      <c r="D981" s="9"/>
      <c r="E981" s="27"/>
      <c r="F981" s="9"/>
    </row>
    <row r="982" spans="1:6" x14ac:dyDescent="0.2">
      <c r="A982" s="9"/>
      <c r="B982" s="9"/>
      <c r="C982" s="27"/>
      <c r="D982" s="9"/>
      <c r="E982" s="27"/>
      <c r="F982" s="9"/>
    </row>
    <row r="983" spans="1:6" x14ac:dyDescent="0.2">
      <c r="A983" s="9"/>
      <c r="B983" s="9"/>
      <c r="C983" s="27"/>
      <c r="D983" s="9"/>
      <c r="E983" s="27"/>
      <c r="F983" s="9"/>
    </row>
    <row r="984" spans="1:6" x14ac:dyDescent="0.2">
      <c r="A984" s="9"/>
      <c r="B984" s="9"/>
      <c r="C984" s="27"/>
      <c r="D984" s="9"/>
      <c r="E984" s="27"/>
      <c r="F984" s="9"/>
    </row>
    <row r="985" spans="1:6" x14ac:dyDescent="0.2">
      <c r="A985" s="9"/>
      <c r="B985" s="9"/>
      <c r="C985" s="27"/>
      <c r="D985" s="9"/>
      <c r="E985" s="27"/>
      <c r="F985" s="9"/>
    </row>
    <row r="986" spans="1:6" x14ac:dyDescent="0.2">
      <c r="A986" s="9"/>
      <c r="B986" s="9"/>
      <c r="C986" s="27"/>
      <c r="D986" s="9"/>
      <c r="E986" s="27"/>
      <c r="F986" s="9"/>
    </row>
    <row r="987" spans="1:6" x14ac:dyDescent="0.2">
      <c r="A987" s="9"/>
      <c r="B987" s="9"/>
      <c r="C987" s="27"/>
      <c r="D987" s="9"/>
      <c r="E987" s="27"/>
      <c r="F987" s="9"/>
    </row>
    <row r="988" spans="1:6" x14ac:dyDescent="0.2">
      <c r="A988" s="9"/>
      <c r="B988" s="9"/>
      <c r="C988" s="27"/>
      <c r="D988" s="9"/>
      <c r="E988" s="27"/>
      <c r="F988" s="9"/>
    </row>
    <row r="989" spans="1:6" x14ac:dyDescent="0.2">
      <c r="A989" s="9"/>
      <c r="B989" s="9"/>
      <c r="C989" s="27"/>
      <c r="D989" s="9"/>
      <c r="E989" s="27"/>
      <c r="F989" s="9"/>
    </row>
    <row r="990" spans="1:6" x14ac:dyDescent="0.2">
      <c r="A990" s="9"/>
      <c r="B990" s="9"/>
      <c r="C990" s="27"/>
      <c r="D990" s="9"/>
      <c r="E990" s="27"/>
      <c r="F990" s="9"/>
    </row>
  </sheetData>
  <mergeCells count="20">
    <mergeCell ref="D5:I5"/>
    <mergeCell ref="L47:M48"/>
    <mergeCell ref="D48:E48"/>
    <mergeCell ref="F48:G48"/>
    <mergeCell ref="H48:I48"/>
    <mergeCell ref="D47:I47"/>
    <mergeCell ref="J47:K48"/>
    <mergeCell ref="J5:K6"/>
    <mergeCell ref="A3:O3"/>
    <mergeCell ref="N5:O6"/>
    <mergeCell ref="A45:O45"/>
    <mergeCell ref="N47:O48"/>
    <mergeCell ref="H6:I6"/>
    <mergeCell ref="B5:C6"/>
    <mergeCell ref="A47:A49"/>
    <mergeCell ref="B47:C48"/>
    <mergeCell ref="D6:E6"/>
    <mergeCell ref="F6:G6"/>
    <mergeCell ref="L5:M6"/>
    <mergeCell ref="A5:A7"/>
  </mergeCells>
  <phoneticPr fontId="0" type="noConversion"/>
  <printOptions horizontalCentered="1"/>
  <pageMargins left="0.54" right="0" top="0" bottom="0" header="0" footer="0"/>
  <pageSetup paperSize="9" scale="86" firstPageNumber="60" orientation="landscape" useFirstPageNumber="1" r:id="rId1"/>
  <headerFooter alignWithMargins="0">
    <oddFooter>&amp;L&amp;Z&amp;F+&amp;F+&amp;A&amp;C&amp;P&amp;R&amp;D+&amp;T</oddFooter>
  </headerFooter>
  <ignoredErrors>
    <ignoredError sqref="H10:K10 I53:I55 H13:K14 I11:I12 K11:K12 M12:O12 N9:P9 H18:K18 I15 K15 M15:P15 H23:K24 I21:I22 K21:K22 M21:O22 H28:K28 I25:I27 K25:K27 M25:O27 H33:K34 I31:I32 K31:K32 M31:P32 I35:I37 K35:K37 M35:P37 K53:K55 M53:M55 M10:P10 M13:P14 M18:P18 M23:O24 M28:O28 M33:P34 H20:K20 M20:O20 N19:O19 H30:K30 M30:P30 N29:O29 M11:O11 N16:P17 I58:I60 I68:I70 K57:K60 M57:M60 I63:I65 K63:K65 M63:M65 K67:K70 M67:M70 I72:I75 K72:K75 M72:M75 I77:I79 K77:K79 M77:M79 E51:M51 E61:M61 E71:M71 M9 K9 I9 E9:H9 J9 L9 C19:M19 C29:M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2:H100"/>
  <sheetViews>
    <sheetView topLeftCell="A18" zoomScale="110" zoomScaleNormal="110" workbookViewId="0">
      <selection activeCell="J52" sqref="J52"/>
    </sheetView>
  </sheetViews>
  <sheetFormatPr baseColWidth="10" defaultRowHeight="10.199999999999999" x14ac:dyDescent="0.2"/>
  <cols>
    <col min="1" max="1" width="21.7109375" style="1" customWidth="1"/>
    <col min="2" max="2" width="16.140625" style="25" customWidth="1"/>
    <col min="3" max="3" width="19.140625" style="28" customWidth="1"/>
    <col min="4" max="4" width="14.7109375" style="28" customWidth="1"/>
    <col min="5" max="5" width="12" style="28"/>
    <col min="6" max="6" width="17.140625" style="28" customWidth="1"/>
    <col min="7" max="7" width="12.28515625" hidden="1" customWidth="1"/>
    <col min="8" max="8" width="12.140625" bestFit="1" customWidth="1"/>
  </cols>
  <sheetData>
    <row r="2" spans="1:8" ht="21" customHeight="1" x14ac:dyDescent="0.2">
      <c r="A2" s="165" t="s">
        <v>65</v>
      </c>
      <c r="B2" s="165"/>
      <c r="C2" s="165"/>
      <c r="D2" s="165"/>
      <c r="E2" s="165"/>
      <c r="F2" s="165"/>
      <c r="G2" s="165"/>
      <c r="H2" s="1"/>
    </row>
    <row r="3" spans="1:8" x14ac:dyDescent="0.2">
      <c r="A3" s="7"/>
      <c r="B3" s="31"/>
      <c r="C3" s="31"/>
      <c r="D3" s="31"/>
      <c r="E3" s="31"/>
      <c r="F3" s="31"/>
      <c r="G3" s="1"/>
      <c r="H3" s="1"/>
    </row>
    <row r="4" spans="1:8" x14ac:dyDescent="0.2">
      <c r="A4" s="169" t="s">
        <v>11</v>
      </c>
      <c r="B4" s="166" t="s">
        <v>13</v>
      </c>
      <c r="C4" s="166"/>
      <c r="D4" s="166"/>
      <c r="E4" s="166"/>
      <c r="F4" s="166"/>
      <c r="G4" s="166"/>
      <c r="H4" s="1"/>
    </row>
    <row r="5" spans="1:8" x14ac:dyDescent="0.2">
      <c r="A5" s="170"/>
      <c r="B5" s="167" t="s">
        <v>0</v>
      </c>
      <c r="C5" s="173"/>
      <c r="D5" s="173"/>
      <c r="E5" s="167" t="s">
        <v>6</v>
      </c>
      <c r="F5" s="167" t="s">
        <v>10</v>
      </c>
      <c r="G5" s="167"/>
    </row>
    <row r="6" spans="1:8" x14ac:dyDescent="0.2">
      <c r="A6" s="171"/>
      <c r="B6" s="172"/>
      <c r="C6" s="26" t="s">
        <v>4</v>
      </c>
      <c r="D6" s="26" t="s">
        <v>5</v>
      </c>
      <c r="E6" s="168"/>
      <c r="F6" s="168"/>
      <c r="G6" s="168"/>
    </row>
    <row r="7" spans="1:8" x14ac:dyDescent="0.2">
      <c r="A7" s="6"/>
      <c r="B7" s="32"/>
      <c r="C7" s="32"/>
      <c r="D7" s="32"/>
      <c r="E7" s="32"/>
      <c r="F7" s="32"/>
      <c r="G7" s="1"/>
      <c r="H7" s="1"/>
    </row>
    <row r="8" spans="1:8" s="5" customFormat="1" x14ac:dyDescent="0.2">
      <c r="A8" s="6" t="s">
        <v>28</v>
      </c>
      <c r="B8" s="133">
        <v>4.3179062550739413</v>
      </c>
      <c r="C8" s="133">
        <v>6.3964324034179336</v>
      </c>
      <c r="D8" s="133">
        <v>5.926909687924196</v>
      </c>
      <c r="E8" s="133">
        <v>3.8743479357637471</v>
      </c>
      <c r="F8" s="133">
        <v>5.7679359900268414</v>
      </c>
      <c r="G8" s="133">
        <v>7.6677081941013077</v>
      </c>
      <c r="H8" s="133"/>
    </row>
    <row r="9" spans="1:8" x14ac:dyDescent="0.2">
      <c r="A9" s="16" t="s">
        <v>7</v>
      </c>
      <c r="G9" s="133"/>
      <c r="H9" s="134"/>
    </row>
    <row r="10" spans="1:8" x14ac:dyDescent="0.2">
      <c r="A10" s="68" t="s">
        <v>20</v>
      </c>
      <c r="B10" s="143">
        <v>4.2926787578512799</v>
      </c>
      <c r="C10" s="143">
        <v>6.3621700117949613</v>
      </c>
      <c r="D10" s="143">
        <v>5.8499025769501865</v>
      </c>
      <c r="E10" s="143">
        <v>3.832624442501404</v>
      </c>
      <c r="F10" s="143">
        <v>5.4269372316152449</v>
      </c>
      <c r="G10" s="1"/>
      <c r="H10" s="1"/>
    </row>
    <row r="11" spans="1:8" x14ac:dyDescent="0.2">
      <c r="A11" s="68" t="s">
        <v>21</v>
      </c>
      <c r="B11" s="143">
        <v>4.343322058125338</v>
      </c>
      <c r="C11" s="143">
        <v>6.4513769785429496</v>
      </c>
      <c r="D11" s="143">
        <v>6.188694678523694</v>
      </c>
      <c r="E11" s="143">
        <v>3.9143358913186566</v>
      </c>
      <c r="F11" s="143">
        <v>5.9955798272424756</v>
      </c>
      <c r="G11" s="1"/>
      <c r="H11" s="1"/>
    </row>
    <row r="12" spans="1:8" x14ac:dyDescent="0.2">
      <c r="A12" s="8"/>
      <c r="B12" s="143"/>
      <c r="C12" s="143"/>
      <c r="D12" s="143"/>
      <c r="E12" s="143"/>
      <c r="F12" s="143"/>
      <c r="G12" s="1"/>
      <c r="H12" s="1"/>
    </row>
    <row r="13" spans="1:8" x14ac:dyDescent="0.2">
      <c r="A13" s="72" t="s">
        <v>8</v>
      </c>
      <c r="G13" s="71"/>
    </row>
    <row r="14" spans="1:8" x14ac:dyDescent="0.2">
      <c r="A14" s="22" t="s">
        <v>41</v>
      </c>
      <c r="B14" s="143">
        <v>1.4078880518990824</v>
      </c>
      <c r="C14" s="143">
        <v>1.7327394209354121</v>
      </c>
      <c r="D14" s="143">
        <v>1</v>
      </c>
      <c r="E14" s="143">
        <v>1.3838242281922424</v>
      </c>
      <c r="F14" s="143">
        <v>2.0622428199240366</v>
      </c>
      <c r="G14" s="1"/>
      <c r="H14" s="1"/>
    </row>
    <row r="15" spans="1:8" x14ac:dyDescent="0.2">
      <c r="A15" s="22" t="s">
        <v>42</v>
      </c>
      <c r="B15" s="143">
        <v>5.2047372265134708</v>
      </c>
      <c r="C15" s="143">
        <v>5.6768069139814958</v>
      </c>
      <c r="D15" s="143">
        <v>5.4639477438235673</v>
      </c>
      <c r="E15" s="143">
        <v>5.139027281652516</v>
      </c>
      <c r="F15" s="143">
        <v>5.4159015705326423</v>
      </c>
      <c r="G15" s="1"/>
      <c r="H15" s="1"/>
    </row>
    <row r="16" spans="1:8" x14ac:dyDescent="0.2">
      <c r="A16" s="22" t="s">
        <v>43</v>
      </c>
      <c r="B16" s="143">
        <v>6.8705292245893581</v>
      </c>
      <c r="C16" s="143">
        <v>7.1664475127279106</v>
      </c>
      <c r="D16" s="143">
        <v>6.1886700765442964</v>
      </c>
      <c r="E16" s="143">
        <v>7.1064129978906765</v>
      </c>
      <c r="F16" s="143">
        <v>6.8123214550536835</v>
      </c>
      <c r="G16" s="1"/>
      <c r="H16" s="1"/>
    </row>
    <row r="17" spans="1:8" x14ac:dyDescent="0.2">
      <c r="A17" s="6"/>
      <c r="B17" s="1"/>
      <c r="C17" s="1"/>
      <c r="D17" s="1"/>
      <c r="E17" s="1"/>
      <c r="F17" s="1"/>
      <c r="G17" s="1"/>
      <c r="H17" s="1"/>
    </row>
    <row r="18" spans="1:8" x14ac:dyDescent="0.2">
      <c r="A18" s="6" t="s">
        <v>29</v>
      </c>
      <c r="B18" s="133">
        <v>4.4696581414876784</v>
      </c>
      <c r="C18" s="133">
        <v>6.6941418033413527</v>
      </c>
      <c r="D18" s="133">
        <v>6.0991194969333087</v>
      </c>
      <c r="E18" s="133">
        <v>4.1247264073980014</v>
      </c>
      <c r="F18" s="133">
        <v>6.0361504793508365</v>
      </c>
      <c r="G18" s="70"/>
      <c r="H18" s="1"/>
    </row>
    <row r="19" spans="1:8" x14ac:dyDescent="0.2">
      <c r="A19" s="16" t="s">
        <v>7</v>
      </c>
      <c r="B19" s="143"/>
      <c r="C19" s="143"/>
      <c r="D19" s="143"/>
      <c r="E19" s="143"/>
      <c r="F19" s="143"/>
      <c r="G19" s="71"/>
      <c r="H19" s="1"/>
    </row>
    <row r="20" spans="1:8" x14ac:dyDescent="0.2">
      <c r="A20" s="68" t="s">
        <v>20</v>
      </c>
      <c r="B20" s="143">
        <v>4.5079574978163848</v>
      </c>
      <c r="C20" s="143">
        <v>6.7465806057670701</v>
      </c>
      <c r="D20" s="143">
        <v>5.9999191907479537</v>
      </c>
      <c r="E20" s="143">
        <v>4.1887789889571021</v>
      </c>
      <c r="F20" s="143">
        <v>5.6308051082690858</v>
      </c>
      <c r="G20" s="1"/>
      <c r="H20" s="1"/>
    </row>
    <row r="21" spans="1:8" x14ac:dyDescent="0.2">
      <c r="A21" s="68" t="s">
        <v>21</v>
      </c>
      <c r="B21" s="143">
        <v>4.4315266630881451</v>
      </c>
      <c r="C21" s="143">
        <v>6.635892676242003</v>
      </c>
      <c r="D21" s="143">
        <v>6.3352250060528279</v>
      </c>
      <c r="E21" s="143">
        <v>4.0623781705595032</v>
      </c>
      <c r="F21" s="143">
        <v>6.343568434637942</v>
      </c>
      <c r="G21" s="1"/>
      <c r="H21" s="1"/>
    </row>
    <row r="22" spans="1:8" x14ac:dyDescent="0.2">
      <c r="A22" s="12"/>
      <c r="B22" s="134"/>
      <c r="C22" s="134"/>
      <c r="D22" s="134"/>
      <c r="E22" s="134"/>
      <c r="F22" s="134"/>
      <c r="G22" s="1"/>
      <c r="H22" s="1"/>
    </row>
    <row r="23" spans="1:8" x14ac:dyDescent="0.2">
      <c r="A23" s="16" t="s">
        <v>8</v>
      </c>
      <c r="G23" s="71"/>
      <c r="H23" s="1"/>
    </row>
    <row r="24" spans="1:8" x14ac:dyDescent="0.2">
      <c r="A24" s="22" t="s">
        <v>41</v>
      </c>
      <c r="B24" s="143">
        <v>1.3708081959736018</v>
      </c>
      <c r="C24" s="143">
        <v>0</v>
      </c>
      <c r="D24" s="143">
        <v>1</v>
      </c>
      <c r="E24" s="143">
        <v>1.3517476986225352</v>
      </c>
      <c r="F24" s="143">
        <v>2.0168044188905996</v>
      </c>
      <c r="G24" s="1"/>
      <c r="H24" s="1"/>
    </row>
    <row r="25" spans="1:8" x14ac:dyDescent="0.2">
      <c r="A25" s="22" t="s">
        <v>42</v>
      </c>
      <c r="B25" s="143">
        <v>5.2836401770082446</v>
      </c>
      <c r="C25" s="143">
        <v>5.6135013535424463</v>
      </c>
      <c r="D25" s="143">
        <v>5.2330959549858589</v>
      </c>
      <c r="E25" s="143">
        <v>5.2529037210014256</v>
      </c>
      <c r="F25" s="143">
        <v>5.5395393145037994</v>
      </c>
      <c r="G25" s="1"/>
      <c r="H25" s="1"/>
    </row>
    <row r="26" spans="1:8" x14ac:dyDescent="0.2">
      <c r="A26" s="22" t="s">
        <v>43</v>
      </c>
      <c r="B26" s="143">
        <v>7.0777952087601115</v>
      </c>
      <c r="C26" s="143">
        <v>7.3028809837321429</v>
      </c>
      <c r="D26" s="143">
        <v>6.483658349388536</v>
      </c>
      <c r="E26" s="143">
        <v>7.1357995476424669</v>
      </c>
      <c r="F26" s="143">
        <v>7.2301021706472532</v>
      </c>
      <c r="G26" s="1"/>
      <c r="H26" s="1"/>
    </row>
    <row r="27" spans="1:8" x14ac:dyDescent="0.2">
      <c r="A27" s="68"/>
      <c r="B27" s="143"/>
      <c r="C27" s="143"/>
      <c r="D27" s="143"/>
      <c r="E27" s="143"/>
      <c r="F27" s="143"/>
      <c r="G27" s="1"/>
      <c r="H27" s="1"/>
    </row>
    <row r="28" spans="1:8" x14ac:dyDescent="0.2">
      <c r="A28" s="6" t="s">
        <v>30</v>
      </c>
      <c r="B28" s="133">
        <v>4.1498947944302884</v>
      </c>
      <c r="C28" s="133">
        <v>6.094941973303758</v>
      </c>
      <c r="D28" s="133">
        <v>5.8216320441121301</v>
      </c>
      <c r="E28" s="133">
        <v>3.5571730877015972</v>
      </c>
      <c r="F28" s="133">
        <v>5.5972699941912909</v>
      </c>
      <c r="G28" s="70"/>
      <c r="H28" s="1"/>
    </row>
    <row r="29" spans="1:8" x14ac:dyDescent="0.2">
      <c r="A29" s="16" t="s">
        <v>7</v>
      </c>
      <c r="G29" s="71"/>
      <c r="H29" s="1"/>
    </row>
    <row r="30" spans="1:8" x14ac:dyDescent="0.2">
      <c r="A30" s="68" t="s">
        <v>20</v>
      </c>
      <c r="B30" s="143">
        <v>4.0572741697113166</v>
      </c>
      <c r="C30" s="143">
        <v>6.0722972594294697</v>
      </c>
      <c r="D30" s="143">
        <v>5.7706280524376652</v>
      </c>
      <c r="E30" s="143">
        <v>3.3732678090178454</v>
      </c>
      <c r="F30" s="143">
        <v>5.2799405069839631</v>
      </c>
      <c r="G30" s="143">
        <v>6.5773275075045721</v>
      </c>
      <c r="H30" s="1"/>
    </row>
    <row r="31" spans="1:8" x14ac:dyDescent="0.2">
      <c r="A31" s="68" t="s">
        <v>21</v>
      </c>
      <c r="B31" s="143">
        <v>4.2444369753283473</v>
      </c>
      <c r="C31" s="143">
        <v>6.1495137763371162</v>
      </c>
      <c r="D31" s="143">
        <v>6.0457433290978404</v>
      </c>
      <c r="E31" s="143">
        <v>3.7299965090987199</v>
      </c>
      <c r="F31" s="143">
        <v>5.7922732783547444</v>
      </c>
      <c r="G31" s="143">
        <v>6.9331649752527902</v>
      </c>
      <c r="H31" s="1"/>
    </row>
    <row r="32" spans="1:8" x14ac:dyDescent="0.2">
      <c r="A32" s="8"/>
      <c r="B32" s="1"/>
      <c r="C32" s="1"/>
      <c r="D32" s="1"/>
      <c r="E32" s="1"/>
      <c r="F32" s="1"/>
      <c r="G32" s="1"/>
      <c r="H32" s="1"/>
    </row>
    <row r="33" spans="1:8" x14ac:dyDescent="0.2">
      <c r="A33" s="16" t="s">
        <v>8</v>
      </c>
      <c r="B33" s="133"/>
      <c r="C33" s="133"/>
      <c r="D33" s="133"/>
      <c r="E33" s="133"/>
      <c r="F33" s="133"/>
      <c r="G33" s="71"/>
      <c r="H33" s="1"/>
    </row>
    <row r="34" spans="1:8" x14ac:dyDescent="0.2">
      <c r="A34" s="22" t="s">
        <v>41</v>
      </c>
      <c r="B34" s="143">
        <v>1.4452708475514966</v>
      </c>
      <c r="C34" s="143">
        <v>1.7327394209354121</v>
      </c>
      <c r="D34" s="143">
        <v>0</v>
      </c>
      <c r="E34" s="143">
        <v>1.4166431649532869</v>
      </c>
      <c r="F34" s="143">
        <v>2.0964111276279462</v>
      </c>
      <c r="G34" s="143">
        <v>0</v>
      </c>
      <c r="H34" s="1"/>
    </row>
    <row r="35" spans="1:8" x14ac:dyDescent="0.2">
      <c r="A35" s="22" t="s">
        <v>42</v>
      </c>
      <c r="B35" s="143">
        <v>5.1165468906775891</v>
      </c>
      <c r="C35" s="143">
        <v>5.7248465878670549</v>
      </c>
      <c r="D35" s="143">
        <v>5.5622798887859135</v>
      </c>
      <c r="E35" s="143">
        <v>4.9875284181086492</v>
      </c>
      <c r="F35" s="143">
        <v>5.3495678434996226</v>
      </c>
      <c r="G35" s="143">
        <v>5.8421689753136947</v>
      </c>
      <c r="H35" s="1"/>
    </row>
    <row r="36" spans="1:8" x14ac:dyDescent="0.2">
      <c r="A36" s="22" t="s">
        <v>43</v>
      </c>
      <c r="B36" s="143">
        <v>6.6123074977850056</v>
      </c>
      <c r="C36" s="143">
        <v>6.9766996896126532</v>
      </c>
      <c r="D36" s="143">
        <v>5.978280644303565</v>
      </c>
      <c r="E36" s="143">
        <v>7.0458251398272349</v>
      </c>
      <c r="F36" s="143">
        <v>6.517298357062745</v>
      </c>
      <c r="G36" s="143">
        <v>6.6123074977850056</v>
      </c>
      <c r="H36" s="1"/>
    </row>
    <row r="37" spans="1:8" x14ac:dyDescent="0.2">
      <c r="A37" s="96"/>
      <c r="B37" s="95"/>
      <c r="C37" s="97"/>
      <c r="D37" s="97"/>
      <c r="E37" s="97"/>
      <c r="F37" s="97"/>
      <c r="G37" s="1"/>
      <c r="H37" s="1"/>
    </row>
    <row r="38" spans="1:8" x14ac:dyDescent="0.2">
      <c r="A38" s="59" t="str">
        <f>'C01'!A39</f>
        <v>Fuente: Instituto Nacional de Estadística (INE).  LXXXI Encuesta Permanente de Hogares de Propósitos Múltiples, Junio 2024.</v>
      </c>
      <c r="B38" s="27"/>
      <c r="G38" s="1"/>
      <c r="H38" s="1"/>
    </row>
    <row r="39" spans="1:8" x14ac:dyDescent="0.2">
      <c r="A39" s="6"/>
      <c r="B39" s="27"/>
      <c r="G39" s="1"/>
      <c r="H39" s="1"/>
    </row>
    <row r="40" spans="1:8" x14ac:dyDescent="0.2">
      <c r="A40" s="6"/>
      <c r="B40" s="27"/>
      <c r="G40" s="1"/>
      <c r="H40" s="1"/>
    </row>
    <row r="41" spans="1:8" x14ac:dyDescent="0.2">
      <c r="A41" s="6"/>
      <c r="B41" s="27"/>
      <c r="G41" s="1"/>
      <c r="H41" s="1"/>
    </row>
    <row r="42" spans="1:8" x14ac:dyDescent="0.2">
      <c r="A42" s="6"/>
      <c r="B42" s="27"/>
      <c r="G42" s="1"/>
      <c r="H42" s="1"/>
    </row>
    <row r="43" spans="1:8" ht="23.25" customHeight="1" x14ac:dyDescent="0.2">
      <c r="A43" s="165" t="s">
        <v>65</v>
      </c>
      <c r="B43" s="165"/>
      <c r="C43" s="165"/>
      <c r="D43" s="165"/>
      <c r="E43" s="165"/>
      <c r="F43" s="165"/>
      <c r="G43" s="165"/>
      <c r="H43" s="1"/>
    </row>
    <row r="44" spans="1:8" x14ac:dyDescent="0.2">
      <c r="A44" s="9" t="s">
        <v>77</v>
      </c>
      <c r="B44" s="32"/>
      <c r="C44" s="32"/>
      <c r="D44" s="32"/>
      <c r="E44" s="32"/>
      <c r="F44" s="32"/>
      <c r="G44" s="1"/>
      <c r="H44" s="1"/>
    </row>
    <row r="45" spans="1:8" x14ac:dyDescent="0.2">
      <c r="A45" s="169" t="s">
        <v>11</v>
      </c>
      <c r="B45" s="166" t="s">
        <v>13</v>
      </c>
      <c r="C45" s="166"/>
      <c r="D45" s="166"/>
      <c r="E45" s="166"/>
      <c r="F45" s="166"/>
      <c r="G45" s="166"/>
      <c r="H45" s="1"/>
    </row>
    <row r="46" spans="1:8" x14ac:dyDescent="0.2">
      <c r="A46" s="170"/>
      <c r="B46" s="167" t="s">
        <v>0</v>
      </c>
      <c r="C46" s="173"/>
      <c r="D46" s="173"/>
      <c r="E46" s="167" t="s">
        <v>6</v>
      </c>
      <c r="F46" s="167" t="s">
        <v>10</v>
      </c>
      <c r="G46" s="167"/>
      <c r="H46" s="1"/>
    </row>
    <row r="47" spans="1:8" x14ac:dyDescent="0.2">
      <c r="A47" s="171"/>
      <c r="B47" s="172"/>
      <c r="C47" s="26" t="s">
        <v>4</v>
      </c>
      <c r="D47" s="26" t="s">
        <v>5</v>
      </c>
      <c r="E47" s="168"/>
      <c r="F47" s="168"/>
      <c r="G47" s="168"/>
      <c r="H47" s="1"/>
    </row>
    <row r="48" spans="1:8" x14ac:dyDescent="0.2">
      <c r="A48" s="58"/>
      <c r="B48" s="73"/>
      <c r="C48" s="32"/>
      <c r="D48" s="32"/>
      <c r="E48" s="69"/>
      <c r="F48" s="69"/>
      <c r="G48" s="1"/>
      <c r="H48" s="1"/>
    </row>
    <row r="49" spans="1:8" x14ac:dyDescent="0.2">
      <c r="A49" s="6" t="s">
        <v>31</v>
      </c>
      <c r="B49" s="133">
        <v>4.5116603468748959</v>
      </c>
      <c r="C49" s="133">
        <v>6.6934644303065358</v>
      </c>
      <c r="D49" s="133">
        <v>6.6931757119828044</v>
      </c>
      <c r="E49" s="133">
        <v>4.2723654014591421</v>
      </c>
      <c r="F49" s="133">
        <v>6.740394736842104</v>
      </c>
      <c r="G49" s="133">
        <v>9.3545344965976511</v>
      </c>
      <c r="H49" s="134"/>
    </row>
    <row r="50" spans="1:8" x14ac:dyDescent="0.2">
      <c r="A50" s="16" t="s">
        <v>7</v>
      </c>
      <c r="B50" s="135"/>
      <c r="G50" s="133"/>
      <c r="H50" s="134"/>
    </row>
    <row r="51" spans="1:8" x14ac:dyDescent="0.2">
      <c r="A51" s="68" t="s">
        <v>20</v>
      </c>
      <c r="B51" s="134">
        <v>4.6275804711382893</v>
      </c>
      <c r="C51" s="134">
        <v>7.194508009153318</v>
      </c>
      <c r="D51" s="134">
        <v>6.5934774364808506</v>
      </c>
      <c r="E51" s="134">
        <v>4.4203624991959298</v>
      </c>
      <c r="F51" s="134">
        <v>6.4173622704507514</v>
      </c>
      <c r="G51" s="134"/>
      <c r="H51" s="134"/>
    </row>
    <row r="52" spans="1:8" x14ac:dyDescent="0.2">
      <c r="A52" s="68" t="s">
        <v>21</v>
      </c>
      <c r="B52" s="134">
        <v>4.3998586505025239</v>
      </c>
      <c r="C52" s="134">
        <v>6.1812865497076022</v>
      </c>
      <c r="D52" s="134">
        <v>6.935483870967742</v>
      </c>
      <c r="E52" s="134">
        <v>4.1276199325387033</v>
      </c>
      <c r="F52" s="134">
        <v>6.8891237509607999</v>
      </c>
      <c r="G52" s="134"/>
      <c r="H52" s="134"/>
    </row>
    <row r="53" spans="1:8" x14ac:dyDescent="0.2">
      <c r="A53" s="6"/>
      <c r="B53" s="134"/>
      <c r="C53" s="134"/>
      <c r="D53" s="134"/>
      <c r="E53" s="134"/>
      <c r="F53" s="134"/>
      <c r="G53" s="134"/>
      <c r="H53" s="134"/>
    </row>
    <row r="54" spans="1:8" x14ac:dyDescent="0.2">
      <c r="A54" s="16" t="s">
        <v>8</v>
      </c>
      <c r="B54" s="133"/>
      <c r="C54" s="133"/>
      <c r="D54" s="133"/>
      <c r="E54" s="133"/>
      <c r="F54" s="133"/>
      <c r="G54" s="133"/>
      <c r="H54" s="134"/>
    </row>
    <row r="55" spans="1:8" x14ac:dyDescent="0.2">
      <c r="A55" s="22" t="s">
        <v>41</v>
      </c>
      <c r="B55" s="134">
        <v>1.3846556494429074</v>
      </c>
      <c r="C55" s="134">
        <v>0</v>
      </c>
      <c r="D55" s="134">
        <v>0</v>
      </c>
      <c r="E55" s="134">
        <v>1.3582535658885402</v>
      </c>
      <c r="F55" s="134">
        <v>3.6</v>
      </c>
      <c r="G55" s="134">
        <v>0</v>
      </c>
      <c r="H55" s="134"/>
    </row>
    <row r="56" spans="1:8" x14ac:dyDescent="0.2">
      <c r="A56" s="22" t="s">
        <v>42</v>
      </c>
      <c r="B56" s="134">
        <v>5.2465504169825623</v>
      </c>
      <c r="C56" s="134">
        <v>5.7480916030534353</v>
      </c>
      <c r="D56" s="134">
        <v>6</v>
      </c>
      <c r="E56" s="134">
        <v>5.1877134309113471</v>
      </c>
      <c r="F56" s="134">
        <v>6.3994845360824746</v>
      </c>
      <c r="G56" s="134"/>
      <c r="H56" s="134"/>
    </row>
    <row r="57" spans="1:8" x14ac:dyDescent="0.2">
      <c r="A57" s="22" t="s">
        <v>43</v>
      </c>
      <c r="B57" s="134">
        <v>6.940777810607182</v>
      </c>
      <c r="C57" s="134">
        <v>7.2700186219739296</v>
      </c>
      <c r="D57" s="134">
        <v>6.7202680067001666</v>
      </c>
      <c r="E57" s="134">
        <v>6.8785576072888484</v>
      </c>
      <c r="F57" s="134">
        <v>7.3310392291810054</v>
      </c>
      <c r="G57" s="134"/>
      <c r="H57" s="134"/>
    </row>
    <row r="58" spans="1:8" x14ac:dyDescent="0.2">
      <c r="A58" s="8"/>
      <c r="B58" s="134"/>
      <c r="C58" s="134"/>
      <c r="D58" s="134"/>
      <c r="E58" s="134"/>
      <c r="F58" s="134"/>
      <c r="G58" s="134"/>
      <c r="H58" s="134"/>
    </row>
    <row r="59" spans="1:8" x14ac:dyDescent="0.2">
      <c r="A59" s="6" t="s">
        <v>32</v>
      </c>
      <c r="B59" s="133">
        <v>4.4459780839999512</v>
      </c>
      <c r="C59" s="133">
        <v>5.9783889980353635</v>
      </c>
      <c r="D59" s="133">
        <v>7.0234899328859068</v>
      </c>
      <c r="E59" s="133">
        <v>4.1650976144852718</v>
      </c>
      <c r="F59" s="133">
        <v>4.7750929368029738</v>
      </c>
      <c r="G59" s="133"/>
      <c r="H59" s="134"/>
    </row>
    <row r="60" spans="1:8" x14ac:dyDescent="0.2">
      <c r="A60" s="16" t="s">
        <v>7</v>
      </c>
      <c r="B60" s="135"/>
      <c r="G60" s="133"/>
      <c r="H60" s="134"/>
    </row>
    <row r="61" spans="1:8" x14ac:dyDescent="0.2">
      <c r="A61" s="74" t="s">
        <v>20</v>
      </c>
      <c r="B61" s="134">
        <v>4.3964198895027611</v>
      </c>
      <c r="C61" s="134">
        <v>6.7883597883597879</v>
      </c>
      <c r="D61" s="134">
        <v>6.572687224669604</v>
      </c>
      <c r="E61" s="134">
        <v>4.1133433693718384</v>
      </c>
      <c r="F61" s="134">
        <v>4.4584717607973419</v>
      </c>
      <c r="G61" s="134"/>
      <c r="H61" s="134"/>
    </row>
    <row r="62" spans="1:8" x14ac:dyDescent="0.2">
      <c r="A62" s="74" t="s">
        <v>21</v>
      </c>
      <c r="B62" s="134">
        <v>4.4985808449250539</v>
      </c>
      <c r="C62" s="134">
        <v>5.5</v>
      </c>
      <c r="D62" s="134">
        <v>7.9245283018867925</v>
      </c>
      <c r="E62" s="134">
        <v>4.2183862694811634</v>
      </c>
      <c r="F62" s="134">
        <v>5.1772151898734178</v>
      </c>
      <c r="G62" s="134"/>
      <c r="H62" s="134"/>
    </row>
    <row r="63" spans="1:8" x14ac:dyDescent="0.2">
      <c r="A63" s="8"/>
      <c r="B63" s="134"/>
      <c r="C63" s="134"/>
      <c r="D63" s="134"/>
      <c r="E63" s="134"/>
      <c r="F63" s="134"/>
      <c r="G63" s="134"/>
      <c r="H63" s="134"/>
    </row>
    <row r="64" spans="1:8" x14ac:dyDescent="0.2">
      <c r="A64" s="16" t="s">
        <v>8</v>
      </c>
      <c r="B64" s="133"/>
      <c r="C64" s="133"/>
      <c r="D64" s="133"/>
      <c r="E64" s="133"/>
      <c r="F64" s="133"/>
      <c r="G64" s="133"/>
      <c r="H64" s="134"/>
    </row>
    <row r="65" spans="1:8" x14ac:dyDescent="0.2">
      <c r="A65" s="22" t="s">
        <v>41</v>
      </c>
      <c r="B65" s="134">
        <v>1.1483775080505325</v>
      </c>
      <c r="C65" s="134">
        <v>0</v>
      </c>
      <c r="D65" s="134">
        <v>0</v>
      </c>
      <c r="E65" s="134">
        <v>1.1168485493745008</v>
      </c>
      <c r="F65" s="134">
        <v>1.5714285714285714</v>
      </c>
      <c r="G65" s="134"/>
      <c r="H65" s="134"/>
    </row>
    <row r="66" spans="1:8" x14ac:dyDescent="0.2">
      <c r="A66" s="22" t="s">
        <v>42</v>
      </c>
      <c r="B66" s="134">
        <v>5.4113379405300934</v>
      </c>
      <c r="C66" s="134">
        <v>5.5</v>
      </c>
      <c r="D66" s="134">
        <v>6</v>
      </c>
      <c r="E66" s="134">
        <v>5.4744534400679195</v>
      </c>
      <c r="F66" s="134">
        <v>4.333333333333333</v>
      </c>
      <c r="G66" s="134"/>
      <c r="H66" s="134"/>
    </row>
    <row r="67" spans="1:8" x14ac:dyDescent="0.2">
      <c r="A67" s="22" t="s">
        <v>43</v>
      </c>
      <c r="B67" s="134">
        <v>7.0416380690917402</v>
      </c>
      <c r="C67" s="134">
        <v>6.7883597883597879</v>
      </c>
      <c r="D67" s="134">
        <v>7.0873440285204996</v>
      </c>
      <c r="E67" s="134">
        <v>7.0681318681318688</v>
      </c>
      <c r="F67" s="134">
        <v>6.9788135593220337</v>
      </c>
      <c r="G67" s="134"/>
      <c r="H67" s="134"/>
    </row>
    <row r="68" spans="1:8" x14ac:dyDescent="0.2">
      <c r="A68" s="8"/>
      <c r="B68" s="134"/>
      <c r="C68" s="134"/>
      <c r="D68" s="134"/>
      <c r="E68" s="134"/>
      <c r="F68" s="134"/>
      <c r="G68" s="134"/>
      <c r="H68" s="134"/>
    </row>
    <row r="69" spans="1:8" x14ac:dyDescent="0.2">
      <c r="A69" s="6" t="s">
        <v>33</v>
      </c>
      <c r="B69" s="133">
        <v>4.4622907040511315</v>
      </c>
      <c r="C69" s="133">
        <v>6.813442302972228</v>
      </c>
      <c r="D69" s="133">
        <v>5.8806713362913987</v>
      </c>
      <c r="E69" s="133">
        <v>4.0764977779429659</v>
      </c>
      <c r="F69" s="133">
        <v>6.1076707062765241</v>
      </c>
      <c r="G69" s="133">
        <v>8.0153346004084263</v>
      </c>
      <c r="H69" s="134"/>
    </row>
    <row r="70" spans="1:8" x14ac:dyDescent="0.2">
      <c r="A70" s="16" t="s">
        <v>7</v>
      </c>
      <c r="B70" s="135"/>
      <c r="G70" s="133"/>
      <c r="H70" s="134"/>
    </row>
    <row r="71" spans="1:8" x14ac:dyDescent="0.2">
      <c r="A71" s="74" t="s">
        <v>20</v>
      </c>
      <c r="B71" s="134">
        <v>4.494525940710596</v>
      </c>
      <c r="C71" s="134">
        <v>6.6749498395202975</v>
      </c>
      <c r="D71" s="134">
        <v>5.8420922435029334</v>
      </c>
      <c r="E71" s="134">
        <v>4.1336506412716751</v>
      </c>
      <c r="F71" s="134">
        <v>5.7547703302270881</v>
      </c>
      <c r="G71" s="134"/>
      <c r="H71" s="134"/>
    </row>
    <row r="72" spans="1:8" x14ac:dyDescent="0.2">
      <c r="A72" s="74" t="s">
        <v>21</v>
      </c>
      <c r="B72" s="134">
        <v>4.4302370525126049</v>
      </c>
      <c r="C72" s="134">
        <v>6.9864878351936373</v>
      </c>
      <c r="D72" s="134">
        <v>5.974894002344187</v>
      </c>
      <c r="E72" s="134">
        <v>4.0214035676036142</v>
      </c>
      <c r="F72" s="134">
        <v>6.3739934150196937</v>
      </c>
      <c r="G72" s="134"/>
      <c r="H72" s="134"/>
    </row>
    <row r="73" spans="1:8" x14ac:dyDescent="0.2">
      <c r="A73" s="8"/>
      <c r="B73" s="134"/>
      <c r="C73" s="134"/>
      <c r="D73" s="134"/>
      <c r="E73" s="134"/>
      <c r="F73" s="134"/>
      <c r="G73" s="134"/>
      <c r="H73" s="134"/>
    </row>
    <row r="74" spans="1:8" x14ac:dyDescent="0.2">
      <c r="A74" s="16" t="s">
        <v>8</v>
      </c>
      <c r="B74" s="133"/>
      <c r="C74" s="133"/>
      <c r="D74" s="133"/>
      <c r="E74" s="133"/>
      <c r="F74" s="133"/>
      <c r="G74" s="133"/>
      <c r="H74" s="134"/>
    </row>
    <row r="75" spans="1:8" x14ac:dyDescent="0.2">
      <c r="A75" s="22" t="s">
        <v>41</v>
      </c>
      <c r="B75" s="134">
        <v>1.3999409344426925</v>
      </c>
      <c r="C75" s="134">
        <v>0</v>
      </c>
      <c r="D75" s="134">
        <v>1</v>
      </c>
      <c r="E75" s="134">
        <v>1.3829872421609282</v>
      </c>
      <c r="F75" s="134">
        <v>2.0219751880046877</v>
      </c>
      <c r="G75" s="134"/>
      <c r="H75" s="134"/>
    </row>
    <row r="76" spans="1:8" x14ac:dyDescent="0.2">
      <c r="A76" s="22" t="s">
        <v>42</v>
      </c>
      <c r="B76" s="134">
        <v>5.275019744258036</v>
      </c>
      <c r="C76" s="134">
        <v>5.6247124889449376</v>
      </c>
      <c r="D76" s="134">
        <v>5.2000965095544656</v>
      </c>
      <c r="E76" s="134">
        <v>5.2392421576929298</v>
      </c>
      <c r="F76" s="134">
        <v>5.5563472404452732</v>
      </c>
      <c r="G76" s="134"/>
      <c r="H76" s="134"/>
    </row>
    <row r="77" spans="1:8" x14ac:dyDescent="0.2">
      <c r="A77" s="22" t="s">
        <v>43</v>
      </c>
      <c r="B77" s="134">
        <v>7.1173954158286961</v>
      </c>
      <c r="C77" s="134">
        <v>7.3540428663783155</v>
      </c>
      <c r="D77" s="134">
        <v>6.3073120062112471</v>
      </c>
      <c r="E77" s="134">
        <v>7.2291089368014845</v>
      </c>
      <c r="F77" s="134">
        <v>7.2429331405240562</v>
      </c>
      <c r="G77" s="134"/>
      <c r="H77" s="134"/>
    </row>
    <row r="78" spans="1:8" x14ac:dyDescent="0.2">
      <c r="A78" s="98"/>
      <c r="B78" s="136"/>
      <c r="C78" s="136"/>
      <c r="D78" s="136"/>
      <c r="E78" s="136"/>
      <c r="F78" s="136"/>
      <c r="G78" s="134"/>
      <c r="H78" s="134"/>
    </row>
    <row r="79" spans="1:8" x14ac:dyDescent="0.2">
      <c r="A79" s="59" t="str">
        <f>A38</f>
        <v>Fuente: Instituto Nacional de Estadística (INE).  LXXXI Encuesta Permanente de Hogares de Propósitos Múltiples, Junio 2024.</v>
      </c>
      <c r="B79" s="75"/>
      <c r="C79" s="75"/>
      <c r="D79" s="75"/>
      <c r="E79" s="75"/>
      <c r="F79" s="75"/>
      <c r="G79" s="1"/>
      <c r="H79" s="1"/>
    </row>
    <row r="80" spans="1:8" x14ac:dyDescent="0.2">
      <c r="A80" s="6"/>
      <c r="B80" s="75"/>
      <c r="C80" s="76"/>
      <c r="D80" s="75"/>
      <c r="E80" s="75"/>
      <c r="F80" s="75"/>
      <c r="G80" s="1"/>
      <c r="H80" s="1"/>
    </row>
    <row r="81" spans="1:8" x14ac:dyDescent="0.2">
      <c r="A81" s="6"/>
      <c r="B81" s="75"/>
      <c r="C81" s="75"/>
      <c r="D81" s="75"/>
      <c r="E81" s="75"/>
      <c r="F81" s="75"/>
      <c r="G81" s="1"/>
      <c r="H81" s="1"/>
    </row>
    <row r="82" spans="1:8" x14ac:dyDescent="0.2">
      <c r="A82" s="6"/>
      <c r="B82" s="75"/>
      <c r="C82" s="75"/>
      <c r="D82" s="75"/>
      <c r="E82" s="75"/>
      <c r="F82" s="75"/>
      <c r="G82" s="1"/>
      <c r="H82" s="1"/>
    </row>
    <row r="83" spans="1:8" x14ac:dyDescent="0.2">
      <c r="A83" s="6"/>
      <c r="B83" s="75"/>
      <c r="C83" s="75"/>
      <c r="D83" s="75"/>
      <c r="E83" s="75"/>
      <c r="F83" s="75"/>
      <c r="G83" s="1"/>
      <c r="H83" s="1"/>
    </row>
    <row r="84" spans="1:8" x14ac:dyDescent="0.2">
      <c r="A84" s="6"/>
      <c r="B84" s="75"/>
      <c r="C84" s="75"/>
      <c r="D84" s="75"/>
      <c r="E84" s="75"/>
      <c r="F84" s="75"/>
      <c r="G84" s="1"/>
      <c r="H84" s="1"/>
    </row>
    <row r="85" spans="1:8" x14ac:dyDescent="0.2">
      <c r="A85" s="6"/>
      <c r="B85" s="75"/>
      <c r="C85" s="75"/>
      <c r="D85" s="75"/>
      <c r="E85" s="75"/>
      <c r="F85" s="75"/>
      <c r="G85" s="1"/>
      <c r="H85" s="1"/>
    </row>
    <row r="86" spans="1:8" x14ac:dyDescent="0.2">
      <c r="A86" s="6"/>
      <c r="B86" s="75"/>
      <c r="C86" s="75"/>
      <c r="D86" s="75"/>
      <c r="E86" s="75"/>
      <c r="F86" s="75"/>
      <c r="G86" s="1"/>
      <c r="H86" s="1"/>
    </row>
    <row r="87" spans="1:8" x14ac:dyDescent="0.2">
      <c r="A87" s="6"/>
      <c r="B87" s="75"/>
      <c r="C87" s="75"/>
      <c r="D87" s="75"/>
      <c r="E87" s="75"/>
      <c r="F87" s="75"/>
      <c r="G87" s="1"/>
      <c r="H87" s="1"/>
    </row>
    <row r="88" spans="1:8" x14ac:dyDescent="0.2">
      <c r="A88" s="6"/>
      <c r="B88" s="75"/>
      <c r="C88" s="75"/>
      <c r="D88" s="75"/>
      <c r="E88" s="75"/>
      <c r="F88" s="75"/>
      <c r="G88" s="1"/>
      <c r="H88" s="1"/>
    </row>
    <row r="89" spans="1:8" x14ac:dyDescent="0.2">
      <c r="A89" s="74"/>
      <c r="B89" s="75"/>
      <c r="C89" s="75"/>
      <c r="D89" s="75"/>
      <c r="E89" s="75"/>
      <c r="F89" s="75"/>
      <c r="G89" s="1"/>
      <c r="H89" s="1"/>
    </row>
    <row r="90" spans="1:8" x14ac:dyDescent="0.2">
      <c r="A90" s="74"/>
      <c r="B90" s="75"/>
      <c r="C90" s="75"/>
      <c r="D90" s="75"/>
      <c r="E90" s="75"/>
      <c r="F90" s="75"/>
      <c r="G90" s="1"/>
      <c r="H90" s="1"/>
    </row>
    <row r="91" spans="1:8" x14ac:dyDescent="0.2">
      <c r="A91" s="77"/>
      <c r="B91" s="27"/>
      <c r="C91" s="27"/>
      <c r="D91" s="27"/>
      <c r="E91" s="27"/>
      <c r="F91" s="27"/>
      <c r="G91" s="1"/>
      <c r="H91" s="1"/>
    </row>
    <row r="92" spans="1:8" x14ac:dyDescent="0.2">
      <c r="A92" s="6"/>
      <c r="B92" s="27"/>
      <c r="C92" s="27"/>
      <c r="D92" s="27"/>
      <c r="E92" s="27"/>
      <c r="F92" s="27"/>
      <c r="G92" s="1"/>
      <c r="H92" s="1"/>
    </row>
    <row r="93" spans="1:8" x14ac:dyDescent="0.2">
      <c r="A93" s="8"/>
      <c r="B93" s="27"/>
    </row>
    <row r="100" spans="3:3" x14ac:dyDescent="0.2">
      <c r="C100" s="78"/>
    </row>
  </sheetData>
  <mergeCells count="16">
    <mergeCell ref="A2:G2"/>
    <mergeCell ref="B4:G4"/>
    <mergeCell ref="G5:G6"/>
    <mergeCell ref="A45:A47"/>
    <mergeCell ref="F5:F6"/>
    <mergeCell ref="A43:G43"/>
    <mergeCell ref="B45:G45"/>
    <mergeCell ref="G46:G47"/>
    <mergeCell ref="B46:B47"/>
    <mergeCell ref="C46:D46"/>
    <mergeCell ref="E46:E47"/>
    <mergeCell ref="F46:F47"/>
    <mergeCell ref="A4:A6"/>
    <mergeCell ref="C5:D5"/>
    <mergeCell ref="B5:B6"/>
    <mergeCell ref="E5:E6"/>
  </mergeCells>
  <phoneticPr fontId="0" type="noConversion"/>
  <printOptions horizontalCentered="1"/>
  <pageMargins left="0.54" right="0" top="0" bottom="0" header="0" footer="0"/>
  <pageSetup paperSize="9" scale="87" firstPageNumber="64" orientation="landscape" useFirstPageNumber="1" r:id="rId1"/>
  <headerFooter alignWithMargins="0">
    <oddFooter>&amp;L&amp;Z&amp;F+&amp;F+&amp;A&amp;C&amp;P&amp;R&amp;D+&amp;T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2:E79"/>
  <sheetViews>
    <sheetView zoomScaleNormal="100" workbookViewId="0">
      <selection activeCell="G45" sqref="G45"/>
    </sheetView>
  </sheetViews>
  <sheetFormatPr baseColWidth="10" defaultRowHeight="10.199999999999999" x14ac:dyDescent="0.2"/>
  <cols>
    <col min="1" max="1" width="29.140625" customWidth="1"/>
    <col min="2" max="2" width="15.7109375" hidden="1" customWidth="1"/>
    <col min="3" max="3" width="13.28515625" customWidth="1"/>
    <col min="4" max="5" width="14.42578125" customWidth="1"/>
  </cols>
  <sheetData>
    <row r="2" spans="1:5" ht="21.75" customHeight="1" x14ac:dyDescent="0.2">
      <c r="A2" s="165" t="s">
        <v>78</v>
      </c>
      <c r="B2" s="165"/>
      <c r="C2" s="165"/>
      <c r="D2" s="165"/>
      <c r="E2" s="165"/>
    </row>
    <row r="3" spans="1:5" x14ac:dyDescent="0.2">
      <c r="A3" s="1"/>
      <c r="B3" s="1"/>
      <c r="C3" s="8"/>
      <c r="D3" s="8"/>
      <c r="E3" s="8"/>
    </row>
    <row r="4" spans="1:5" ht="11.25" customHeight="1" x14ac:dyDescent="0.2">
      <c r="A4" s="174" t="s">
        <v>11</v>
      </c>
      <c r="B4" s="174" t="s">
        <v>0</v>
      </c>
      <c r="C4" s="175" t="s">
        <v>14</v>
      </c>
      <c r="D4" s="175"/>
      <c r="E4" s="175"/>
    </row>
    <row r="5" spans="1:5" ht="20.399999999999999" x14ac:dyDescent="0.2">
      <c r="A5" s="175"/>
      <c r="B5" s="176"/>
      <c r="C5" s="43" t="s">
        <v>0</v>
      </c>
      <c r="D5" s="43" t="s">
        <v>4</v>
      </c>
      <c r="E5" s="43" t="s">
        <v>5</v>
      </c>
    </row>
    <row r="6" spans="1:5" x14ac:dyDescent="0.2">
      <c r="A6" s="15"/>
      <c r="B6" s="15"/>
      <c r="C6" s="21"/>
      <c r="D6" s="20"/>
      <c r="E6" s="20"/>
    </row>
    <row r="7" spans="1:5" x14ac:dyDescent="0.2">
      <c r="A7" s="10" t="s">
        <v>28</v>
      </c>
      <c r="B7" s="79"/>
      <c r="C7" s="133">
        <v>3998.460318940588</v>
      </c>
      <c r="D7" s="133">
        <v>2997.6364691774443</v>
      </c>
      <c r="E7" s="133">
        <v>4388.1107760901941</v>
      </c>
    </row>
    <row r="8" spans="1:5" x14ac:dyDescent="0.2">
      <c r="A8" s="17" t="s">
        <v>7</v>
      </c>
      <c r="B8" s="46">
        <v>2687.0581611421003</v>
      </c>
      <c r="C8" s="146"/>
      <c r="D8" s="146"/>
      <c r="E8" s="146"/>
    </row>
    <row r="9" spans="1:5" x14ac:dyDescent="0.2">
      <c r="A9" s="24" t="s">
        <v>20</v>
      </c>
      <c r="B9" s="80">
        <v>2946.2702922217304</v>
      </c>
      <c r="C9" s="143">
        <v>4186.009267294181</v>
      </c>
      <c r="D9" s="143">
        <v>3113.5967422365134</v>
      </c>
      <c r="E9" s="143">
        <v>4558.2148957886711</v>
      </c>
    </row>
    <row r="10" spans="1:5" x14ac:dyDescent="0.2">
      <c r="A10" s="24" t="s">
        <v>21</v>
      </c>
      <c r="B10" s="81">
        <v>1966.2298824020963</v>
      </c>
      <c r="C10" s="143">
        <v>3348.9920685909119</v>
      </c>
      <c r="D10" s="143">
        <v>2708.9713171197109</v>
      </c>
      <c r="E10" s="143">
        <v>3706.5355957634838</v>
      </c>
    </row>
    <row r="11" spans="1:5" x14ac:dyDescent="0.2">
      <c r="A11" s="9"/>
      <c r="B11" s="2"/>
      <c r="C11" s="143"/>
      <c r="D11" s="143"/>
      <c r="E11" s="143"/>
    </row>
    <row r="12" spans="1:5" x14ac:dyDescent="0.2">
      <c r="A12" s="17" t="s">
        <v>8</v>
      </c>
      <c r="B12" s="46">
        <v>2687.0581611421003</v>
      </c>
      <c r="C12" s="146"/>
      <c r="D12" s="146"/>
      <c r="E12" s="146"/>
    </row>
    <row r="13" spans="1:5" x14ac:dyDescent="0.2">
      <c r="A13" s="22" t="s">
        <v>41</v>
      </c>
      <c r="B13" s="81">
        <v>3149.9467007669318</v>
      </c>
      <c r="C13" s="143">
        <v>420.53533797934381</v>
      </c>
      <c r="D13" s="143">
        <v>1200</v>
      </c>
      <c r="E13" s="143">
        <v>80</v>
      </c>
    </row>
    <row r="14" spans="1:5" x14ac:dyDescent="0.2">
      <c r="A14" s="22" t="s">
        <v>42</v>
      </c>
      <c r="B14" s="82">
        <v>1480.271573526031</v>
      </c>
      <c r="C14" s="143">
        <v>3064.2127580968081</v>
      </c>
      <c r="D14" s="143">
        <v>2025.6990552428213</v>
      </c>
      <c r="E14" s="143">
        <v>3385.9201949531734</v>
      </c>
    </row>
    <row r="15" spans="1:5" x14ac:dyDescent="0.2">
      <c r="A15" s="22" t="s">
        <v>43</v>
      </c>
      <c r="B15" s="83">
        <v>3256.2883607636772</v>
      </c>
      <c r="C15" s="143">
        <v>4399.7016267662357</v>
      </c>
      <c r="D15" s="143">
        <v>3321.497300325957</v>
      </c>
      <c r="E15" s="143">
        <v>4856.6881434470051</v>
      </c>
    </row>
    <row r="16" spans="1:5" x14ac:dyDescent="0.2">
      <c r="A16" s="11"/>
      <c r="B16" s="2"/>
      <c r="C16" s="143"/>
      <c r="D16" s="143"/>
      <c r="E16" s="143"/>
    </row>
    <row r="17" spans="1:5" x14ac:dyDescent="0.2">
      <c r="A17" s="10" t="s">
        <v>29</v>
      </c>
      <c r="B17" s="79"/>
      <c r="C17" s="133">
        <v>4401.2111726154026</v>
      </c>
      <c r="D17" s="133">
        <v>2989.4566420593928</v>
      </c>
      <c r="E17" s="133">
        <v>5192.2419331577521</v>
      </c>
    </row>
    <row r="18" spans="1:5" x14ac:dyDescent="0.2">
      <c r="A18" s="17" t="s">
        <v>7</v>
      </c>
      <c r="B18" s="46">
        <v>3749.2424542674398</v>
      </c>
      <c r="C18" s="146"/>
      <c r="D18" s="146"/>
      <c r="E18" s="146"/>
    </row>
    <row r="19" spans="1:5" x14ac:dyDescent="0.2">
      <c r="A19" s="24" t="s">
        <v>20</v>
      </c>
      <c r="B19" s="81">
        <v>4439.924134135329</v>
      </c>
      <c r="C19" s="143">
        <v>4809.0700081839777</v>
      </c>
      <c r="D19" s="143">
        <v>3116.9087374622154</v>
      </c>
      <c r="E19" s="143">
        <v>5655.5554612481137</v>
      </c>
    </row>
    <row r="20" spans="1:5" x14ac:dyDescent="0.2">
      <c r="A20" s="24" t="s">
        <v>21</v>
      </c>
      <c r="B20" s="81">
        <v>2512.1718773078687</v>
      </c>
      <c r="C20" s="143">
        <v>3360.3778351288247</v>
      </c>
      <c r="D20" s="143">
        <v>2734.036781997082</v>
      </c>
      <c r="E20" s="143">
        <v>3822.5699522613145</v>
      </c>
    </row>
    <row r="21" spans="1:5" x14ac:dyDescent="0.2">
      <c r="A21" s="9"/>
      <c r="B21" s="2"/>
      <c r="C21" s="146"/>
      <c r="D21" s="134"/>
      <c r="E21" s="134"/>
    </row>
    <row r="22" spans="1:5" x14ac:dyDescent="0.2">
      <c r="A22" s="17" t="s">
        <v>8</v>
      </c>
      <c r="B22" s="46">
        <v>3749.2424542674398</v>
      </c>
      <c r="C22" s="146"/>
      <c r="D22" s="146"/>
      <c r="E22" s="146"/>
    </row>
    <row r="23" spans="1:5" x14ac:dyDescent="0.2">
      <c r="A23" s="22" t="s">
        <v>41</v>
      </c>
      <c r="B23" s="81">
        <v>21000</v>
      </c>
      <c r="C23" s="143">
        <v>80</v>
      </c>
      <c r="D23" s="143">
        <v>0</v>
      </c>
      <c r="E23" s="143">
        <v>80</v>
      </c>
    </row>
    <row r="24" spans="1:5" x14ac:dyDescent="0.2">
      <c r="A24" s="22" t="s">
        <v>42</v>
      </c>
      <c r="B24" s="81">
        <v>1835.8558095949552</v>
      </c>
      <c r="C24" s="143">
        <v>3174.6158409903842</v>
      </c>
      <c r="D24" s="143">
        <v>2129.1570085287535</v>
      </c>
      <c r="E24" s="143">
        <v>3661.6829657585754</v>
      </c>
    </row>
    <row r="25" spans="1:5" x14ac:dyDescent="0.2">
      <c r="A25" s="22" t="s">
        <v>43</v>
      </c>
      <c r="B25" s="84">
        <v>4151.207928683978</v>
      </c>
      <c r="C25" s="143">
        <v>4812.8952442434374</v>
      </c>
      <c r="D25" s="143">
        <v>3208.0229177987812</v>
      </c>
      <c r="E25" s="143">
        <v>5776.3535132639536</v>
      </c>
    </row>
    <row r="26" spans="1:5" x14ac:dyDescent="0.2">
      <c r="A26" s="11"/>
      <c r="B26" s="2"/>
      <c r="C26" s="146"/>
      <c r="D26" s="134"/>
      <c r="E26" s="134"/>
    </row>
    <row r="27" spans="1:5" x14ac:dyDescent="0.2">
      <c r="A27" s="10" t="s">
        <v>30</v>
      </c>
      <c r="B27" s="79"/>
      <c r="C27" s="133">
        <v>3678.0192270969242</v>
      </c>
      <c r="D27" s="133">
        <v>3008.3831354355061</v>
      </c>
      <c r="E27" s="133">
        <v>3864.1174619477924</v>
      </c>
    </row>
    <row r="28" spans="1:5" x14ac:dyDescent="0.2">
      <c r="A28" s="17" t="s">
        <v>7</v>
      </c>
      <c r="B28" s="46">
        <v>2024.7315005449934</v>
      </c>
      <c r="C28" s="146"/>
      <c r="D28" s="146"/>
      <c r="E28" s="146"/>
    </row>
    <row r="29" spans="1:5" x14ac:dyDescent="0.2">
      <c r="A29" s="24" t="s">
        <v>20</v>
      </c>
      <c r="B29" s="81">
        <v>2193.5234899328852</v>
      </c>
      <c r="C29" s="143">
        <v>3752.5405345404706</v>
      </c>
      <c r="D29" s="143">
        <v>3109.8474845961136</v>
      </c>
      <c r="E29" s="143">
        <v>3918.1873224873357</v>
      </c>
    </row>
    <row r="30" spans="1:5" x14ac:dyDescent="0.2">
      <c r="A30" s="24" t="s">
        <v>21</v>
      </c>
      <c r="B30" s="81">
        <v>1374.1728395061727</v>
      </c>
      <c r="C30" s="143">
        <v>3334.6917249976027</v>
      </c>
      <c r="D30" s="143">
        <v>2660.4144897248343</v>
      </c>
      <c r="E30" s="143">
        <v>3590.8242921407777</v>
      </c>
    </row>
    <row r="31" spans="1:5" x14ac:dyDescent="0.2">
      <c r="A31" s="9"/>
      <c r="B31" s="2"/>
      <c r="C31" s="146"/>
      <c r="D31" s="146"/>
      <c r="E31" s="146"/>
    </row>
    <row r="32" spans="1:5" x14ac:dyDescent="0.2">
      <c r="A32" s="17" t="s">
        <v>8</v>
      </c>
      <c r="B32" s="46">
        <v>2024.7315005449934</v>
      </c>
      <c r="C32" s="146"/>
      <c r="D32" s="146"/>
      <c r="E32" s="146"/>
    </row>
    <row r="33" spans="1:5" x14ac:dyDescent="0.2">
      <c r="A33" s="22" t="s">
        <v>41</v>
      </c>
      <c r="B33" s="81">
        <v>484.25742574257418</v>
      </c>
      <c r="C33" s="143">
        <v>1200</v>
      </c>
      <c r="D33" s="143">
        <v>1200</v>
      </c>
      <c r="E33" s="143">
        <v>0</v>
      </c>
    </row>
    <row r="34" spans="1:5" x14ac:dyDescent="0.2">
      <c r="A34" s="22" t="s">
        <v>42</v>
      </c>
      <c r="B34" s="81">
        <v>1341.4156046814046</v>
      </c>
      <c r="C34" s="143">
        <v>3003.4609124728745</v>
      </c>
      <c r="D34" s="143">
        <v>1931.3485113835377</v>
      </c>
      <c r="E34" s="143">
        <v>3257.8412977465237</v>
      </c>
    </row>
    <row r="35" spans="1:5" x14ac:dyDescent="0.2">
      <c r="A35" s="22" t="s">
        <v>43</v>
      </c>
      <c r="B35" s="81">
        <v>2542.7842064431829</v>
      </c>
      <c r="C35" s="143">
        <v>4023.0901792206673</v>
      </c>
      <c r="D35" s="143">
        <v>3492.360797166968</v>
      </c>
      <c r="E35" s="143">
        <v>4179.0118703722173</v>
      </c>
    </row>
    <row r="36" spans="1:5" x14ac:dyDescent="0.2">
      <c r="A36" s="99"/>
      <c r="B36" s="100"/>
      <c r="C36" s="101"/>
      <c r="D36" s="100"/>
      <c r="E36" s="100"/>
    </row>
    <row r="37" spans="1:5" x14ac:dyDescent="0.2">
      <c r="A37" s="59" t="str">
        <f>'C01'!A39</f>
        <v>Fuente: Instituto Nacional de Estadística (INE).  LXXXI Encuesta Permanente de Hogares de Propósitos Múltiples, Junio 2024.</v>
      </c>
      <c r="B37" s="59"/>
    </row>
    <row r="38" spans="1:5" x14ac:dyDescent="0.2">
      <c r="A38" s="59"/>
      <c r="B38" s="59"/>
    </row>
    <row r="39" spans="1:5" x14ac:dyDescent="0.2">
      <c r="A39" s="59"/>
      <c r="B39" s="59"/>
    </row>
    <row r="40" spans="1:5" x14ac:dyDescent="0.2">
      <c r="A40" s="59"/>
      <c r="B40" s="59"/>
    </row>
    <row r="41" spans="1:5" x14ac:dyDescent="0.2">
      <c r="A41" s="61"/>
      <c r="B41" s="61"/>
    </row>
    <row r="42" spans="1:5" ht="22.5" customHeight="1" x14ac:dyDescent="0.2">
      <c r="A42" s="165" t="s">
        <v>78</v>
      </c>
      <c r="B42" s="165"/>
      <c r="C42" s="165"/>
      <c r="D42" s="165"/>
      <c r="E42" s="165"/>
    </row>
    <row r="43" spans="1:5" x14ac:dyDescent="0.2">
      <c r="A43" s="8" t="s">
        <v>79</v>
      </c>
      <c r="B43" s="8"/>
      <c r="C43" s="8"/>
      <c r="D43" s="8"/>
      <c r="E43" s="8"/>
    </row>
    <row r="44" spans="1:5" ht="11.25" customHeight="1" x14ac:dyDescent="0.2">
      <c r="A44" s="174" t="s">
        <v>11</v>
      </c>
      <c r="B44" s="174" t="s">
        <v>0</v>
      </c>
      <c r="C44" s="175" t="s">
        <v>14</v>
      </c>
      <c r="D44" s="175"/>
      <c r="E44" s="175"/>
    </row>
    <row r="45" spans="1:5" ht="20.399999999999999" x14ac:dyDescent="0.2">
      <c r="A45" s="175"/>
      <c r="B45" s="176"/>
      <c r="C45" s="43" t="s">
        <v>0</v>
      </c>
      <c r="D45" s="43" t="s">
        <v>4</v>
      </c>
      <c r="E45" s="43" t="s">
        <v>5</v>
      </c>
    </row>
    <row r="46" spans="1:5" x14ac:dyDescent="0.2">
      <c r="A46" s="15"/>
      <c r="B46" s="15"/>
      <c r="C46" s="21"/>
      <c r="D46" s="20"/>
      <c r="E46" s="20"/>
    </row>
    <row r="47" spans="1:5" x14ac:dyDescent="0.2">
      <c r="A47" s="10" t="s">
        <v>31</v>
      </c>
      <c r="B47" s="79"/>
      <c r="C47" s="133">
        <v>4391.8716662686084</v>
      </c>
      <c r="D47" s="133">
        <v>2191.215059897319</v>
      </c>
      <c r="E47" s="133">
        <v>5976.8145713503163</v>
      </c>
    </row>
    <row r="48" spans="1:5" x14ac:dyDescent="0.2">
      <c r="A48" s="14" t="s">
        <v>7</v>
      </c>
      <c r="B48" s="46">
        <v>3743.3779264214049</v>
      </c>
      <c r="C48" s="146"/>
      <c r="D48" s="146"/>
      <c r="E48" s="146"/>
    </row>
    <row r="49" spans="1:5" x14ac:dyDescent="0.2">
      <c r="A49" s="24" t="s">
        <v>20</v>
      </c>
      <c r="B49" s="85">
        <v>4370.2629193109706</v>
      </c>
      <c r="C49" s="143">
        <v>4599.3541442411206</v>
      </c>
      <c r="D49" s="143">
        <v>2282.3529411764703</v>
      </c>
      <c r="E49" s="143">
        <v>6083.107710417893</v>
      </c>
    </row>
    <row r="50" spans="1:5" x14ac:dyDescent="0.2">
      <c r="A50" s="24" t="s">
        <v>21</v>
      </c>
      <c r="B50" s="81">
        <v>1979.4642857142856</v>
      </c>
      <c r="C50" s="143">
        <v>3978.833333333333</v>
      </c>
      <c r="D50" s="143">
        <v>2042.1052631578948</v>
      </c>
      <c r="E50" s="143">
        <v>5731.1111111111104</v>
      </c>
    </row>
    <row r="51" spans="1:5" x14ac:dyDescent="0.2">
      <c r="A51" s="15"/>
      <c r="B51" s="2"/>
      <c r="C51" s="146"/>
      <c r="D51" s="1"/>
      <c r="E51" s="1"/>
    </row>
    <row r="52" spans="1:5" x14ac:dyDescent="0.2">
      <c r="A52" s="14" t="s">
        <v>8</v>
      </c>
      <c r="B52" s="46">
        <v>3743.3779264214049</v>
      </c>
      <c r="C52" s="133"/>
      <c r="D52" s="133"/>
      <c r="E52" s="133"/>
    </row>
    <row r="53" spans="1:5" x14ac:dyDescent="0.2">
      <c r="A53" s="22" t="s">
        <v>41</v>
      </c>
      <c r="B53" s="81">
        <v>0</v>
      </c>
      <c r="C53" s="143">
        <v>0</v>
      </c>
      <c r="D53" s="143">
        <v>0</v>
      </c>
      <c r="E53" s="143">
        <v>0</v>
      </c>
    </row>
    <row r="54" spans="1:5" x14ac:dyDescent="0.2">
      <c r="A54" s="22" t="s">
        <v>42</v>
      </c>
      <c r="B54" s="9">
        <v>2368.4082624544349</v>
      </c>
      <c r="C54" s="143">
        <v>1526.9565217391303</v>
      </c>
      <c r="D54" s="143">
        <v>1326.3157894736842</v>
      </c>
      <c r="E54" s="143">
        <v>2480</v>
      </c>
    </row>
    <row r="55" spans="1:5" x14ac:dyDescent="0.2">
      <c r="A55" s="22" t="s">
        <v>43</v>
      </c>
      <c r="B55" s="80">
        <v>4265.5745269958461</v>
      </c>
      <c r="C55" s="143">
        <v>5073.7926276365079</v>
      </c>
      <c r="D55" s="143">
        <v>2719.8529411764703</v>
      </c>
      <c r="E55" s="143">
        <v>6190.2208660273182</v>
      </c>
    </row>
    <row r="56" spans="1:5" x14ac:dyDescent="0.2">
      <c r="A56" s="11"/>
      <c r="B56" s="2"/>
      <c r="C56" s="146"/>
      <c r="D56" s="134"/>
      <c r="E56" s="134"/>
    </row>
    <row r="57" spans="1:5" x14ac:dyDescent="0.2">
      <c r="A57" s="10" t="s">
        <v>32</v>
      </c>
      <c r="B57" s="79"/>
      <c r="C57" s="133">
        <v>6205.2753354928263</v>
      </c>
      <c r="D57" s="133">
        <v>5760.9756097560976</v>
      </c>
      <c r="E57" s="133">
        <v>6331.5768621236148</v>
      </c>
    </row>
    <row r="58" spans="1:5" x14ac:dyDescent="0.2">
      <c r="A58" s="14" t="s">
        <v>7</v>
      </c>
      <c r="B58" s="46">
        <v>4885.623003194888</v>
      </c>
      <c r="C58" s="146"/>
      <c r="D58" s="146"/>
      <c r="E58" s="146"/>
    </row>
    <row r="59" spans="1:5" x14ac:dyDescent="0.2">
      <c r="A59" s="24" t="s">
        <v>20</v>
      </c>
      <c r="B59" s="81">
        <v>5136.8821292775665</v>
      </c>
      <c r="C59" s="143">
        <v>6918.0576631259482</v>
      </c>
      <c r="D59" s="143">
        <v>5121.2121212121219</v>
      </c>
      <c r="E59" s="143">
        <v>7518.2186234817818</v>
      </c>
    </row>
    <row r="60" spans="1:5" x14ac:dyDescent="0.2">
      <c r="A60" s="24" t="s">
        <v>21</v>
      </c>
      <c r="B60" s="81">
        <v>3564</v>
      </c>
      <c r="C60" s="143">
        <v>4446.9518716577541</v>
      </c>
      <c r="D60" s="143">
        <v>8400</v>
      </c>
      <c r="E60" s="143">
        <v>3750.817610062893</v>
      </c>
    </row>
    <row r="61" spans="1:5" x14ac:dyDescent="0.2">
      <c r="A61" s="15"/>
      <c r="B61" s="2"/>
      <c r="C61" s="143"/>
      <c r="D61" s="134"/>
      <c r="E61" s="134"/>
    </row>
    <row r="62" spans="1:5" x14ac:dyDescent="0.2">
      <c r="A62" s="14" t="s">
        <v>8</v>
      </c>
      <c r="B62" s="46">
        <v>4885.623003194888</v>
      </c>
      <c r="C62" s="133"/>
      <c r="D62" s="133"/>
      <c r="E62" s="133"/>
    </row>
    <row r="63" spans="1:5" x14ac:dyDescent="0.2">
      <c r="A63" s="22" t="s">
        <v>41</v>
      </c>
      <c r="B63" s="11">
        <v>0</v>
      </c>
      <c r="C63" s="143">
        <v>0</v>
      </c>
      <c r="D63" s="143">
        <v>0</v>
      </c>
      <c r="E63" s="143">
        <v>0</v>
      </c>
    </row>
    <row r="64" spans="1:5" x14ac:dyDescent="0.2">
      <c r="A64" s="22" t="s">
        <v>42</v>
      </c>
      <c r="B64" s="81">
        <v>1845.7142857142858</v>
      </c>
      <c r="C64" s="143">
        <v>7400</v>
      </c>
      <c r="D64" s="143">
        <v>8400</v>
      </c>
      <c r="E64" s="143">
        <v>6400</v>
      </c>
    </row>
    <row r="65" spans="1:5" x14ac:dyDescent="0.2">
      <c r="A65" s="22" t="s">
        <v>43</v>
      </c>
      <c r="B65" s="86">
        <v>5761.316872427984</v>
      </c>
      <c r="C65" s="143">
        <v>6092.3180820530142</v>
      </c>
      <c r="D65" s="143">
        <v>5121.2121212121219</v>
      </c>
      <c r="E65" s="143">
        <v>6327.5587248322154</v>
      </c>
    </row>
    <row r="66" spans="1:5" x14ac:dyDescent="0.2">
      <c r="A66" s="87"/>
      <c r="B66" s="2"/>
      <c r="C66" s="146"/>
      <c r="D66" s="134"/>
      <c r="E66" s="134"/>
    </row>
    <row r="67" spans="1:5" x14ac:dyDescent="0.2">
      <c r="A67" s="10" t="s">
        <v>33</v>
      </c>
      <c r="B67" s="79"/>
      <c r="C67" s="133">
        <v>4117.4495167786336</v>
      </c>
      <c r="D67" s="133">
        <v>2823.4781894659895</v>
      </c>
      <c r="E67" s="133">
        <v>4892.7493172277891</v>
      </c>
    </row>
    <row r="68" spans="1:5" x14ac:dyDescent="0.2">
      <c r="A68" s="14" t="s">
        <v>7</v>
      </c>
      <c r="B68" s="46">
        <v>3597.8530489781233</v>
      </c>
      <c r="C68" s="146"/>
      <c r="D68" s="146"/>
      <c r="E68" s="146"/>
    </row>
    <row r="69" spans="1:5" x14ac:dyDescent="0.2">
      <c r="A69" s="24" t="s">
        <v>20</v>
      </c>
      <c r="B69" s="81">
        <v>4325.5205812391114</v>
      </c>
      <c r="C69" s="143">
        <v>4502.355224648154</v>
      </c>
      <c r="D69" s="143">
        <v>2979.8137789485904</v>
      </c>
      <c r="E69" s="143">
        <v>5289.8003080602321</v>
      </c>
    </row>
    <row r="70" spans="1:5" x14ac:dyDescent="0.2">
      <c r="A70" s="24" t="s">
        <v>21</v>
      </c>
      <c r="B70" s="81">
        <v>2527.079434818731</v>
      </c>
      <c r="C70" s="143">
        <v>3102.5455939397302</v>
      </c>
      <c r="D70" s="143">
        <v>2520.474138960235</v>
      </c>
      <c r="E70" s="143">
        <v>3605.9370029908887</v>
      </c>
    </row>
    <row r="71" spans="1:5" x14ac:dyDescent="0.2">
      <c r="A71" s="15"/>
      <c r="B71" s="2"/>
      <c r="C71" s="146"/>
      <c r="D71" s="134"/>
      <c r="E71" s="134"/>
    </row>
    <row r="72" spans="1:5" x14ac:dyDescent="0.2">
      <c r="A72" s="14" t="s">
        <v>8</v>
      </c>
      <c r="B72" s="46">
        <v>3597.8530489781233</v>
      </c>
      <c r="C72" s="133"/>
      <c r="D72" s="133"/>
      <c r="E72" s="133"/>
    </row>
    <row r="73" spans="1:5" x14ac:dyDescent="0.2">
      <c r="A73" s="22" t="s">
        <v>41</v>
      </c>
      <c r="B73" s="81">
        <v>21000</v>
      </c>
      <c r="C73" s="143">
        <v>80</v>
      </c>
      <c r="D73" s="143">
        <v>0</v>
      </c>
      <c r="E73" s="143">
        <v>80</v>
      </c>
    </row>
    <row r="74" spans="1:5" x14ac:dyDescent="0.2">
      <c r="A74" s="22" t="s">
        <v>42</v>
      </c>
      <c r="B74" s="81">
        <v>1701.775996128308</v>
      </c>
      <c r="C74" s="143">
        <v>3077.5300643483265</v>
      </c>
      <c r="D74" s="143">
        <v>1698.0220868888598</v>
      </c>
      <c r="E74" s="143">
        <v>3583.6378892646235</v>
      </c>
    </row>
    <row r="75" spans="1:5" x14ac:dyDescent="0.2">
      <c r="A75" s="22" t="s">
        <v>43</v>
      </c>
      <c r="B75" s="81">
        <v>3908.986736118683</v>
      </c>
      <c r="C75" s="143">
        <v>4532.1934151317855</v>
      </c>
      <c r="D75" s="143">
        <v>3075.25855826111</v>
      </c>
      <c r="E75" s="143">
        <v>5572.3661851372617</v>
      </c>
    </row>
    <row r="76" spans="1:5" x14ac:dyDescent="0.2">
      <c r="A76" s="99"/>
      <c r="B76" s="94"/>
      <c r="C76" s="94"/>
      <c r="D76" s="94"/>
      <c r="E76" s="94"/>
    </row>
    <row r="77" spans="1:5" x14ac:dyDescent="0.2">
      <c r="A77" s="59" t="str">
        <f>'C01'!A39</f>
        <v>Fuente: Instituto Nacional de Estadística (INE).  LXXXI Encuesta Permanente de Hogares de Propósitos Múltiples, Junio 2024.</v>
      </c>
      <c r="B77" s="59"/>
      <c r="C77" s="9"/>
      <c r="D77" s="9"/>
      <c r="E77" s="9"/>
    </row>
    <row r="78" spans="1:5" x14ac:dyDescent="0.2">
      <c r="A78" s="88"/>
      <c r="B78" s="88"/>
      <c r="C78" s="9"/>
      <c r="D78" s="9"/>
      <c r="E78" s="9"/>
    </row>
    <row r="79" spans="1:5" x14ac:dyDescent="0.2">
      <c r="C79" s="5"/>
    </row>
  </sheetData>
  <mergeCells count="8">
    <mergeCell ref="A44:A45"/>
    <mergeCell ref="B44:B45"/>
    <mergeCell ref="C44:E44"/>
    <mergeCell ref="A2:E2"/>
    <mergeCell ref="A4:A5"/>
    <mergeCell ref="B4:B5"/>
    <mergeCell ref="C4:E4"/>
    <mergeCell ref="A42:E42"/>
  </mergeCells>
  <phoneticPr fontId="0" type="noConversion"/>
  <printOptions horizontalCentered="1"/>
  <pageMargins left="0.54" right="0" top="0" bottom="0" header="0" footer="0"/>
  <pageSetup paperSize="9" scale="82" firstPageNumber="66" orientation="landscape" useFirstPageNumber="1" r:id="rId1"/>
  <headerFooter alignWithMargins="0">
    <oddFooter>&amp;L&amp;Z&amp;F+&amp;F+&amp;A&amp;C&amp;P&amp;R&amp;D+&amp;T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S130"/>
  <sheetViews>
    <sheetView topLeftCell="A61" zoomScaleNormal="100" workbookViewId="0">
      <selection activeCell="A54" sqref="A54"/>
    </sheetView>
  </sheetViews>
  <sheetFormatPr baseColWidth="10" defaultRowHeight="10.199999999999999" x14ac:dyDescent="0.2"/>
  <cols>
    <col min="1" max="1" width="41.7109375" customWidth="1"/>
    <col min="2" max="2" width="10.42578125" style="34" bestFit="1" customWidth="1"/>
    <col min="3" max="3" width="7" style="28" customWidth="1"/>
    <col min="4" max="4" width="10" style="34" bestFit="1" customWidth="1"/>
    <col min="5" max="5" width="7.42578125" style="28" bestFit="1" customWidth="1"/>
    <col min="6" max="6" width="9" style="34" bestFit="1" customWidth="1"/>
    <col min="7" max="7" width="7.42578125" style="28" bestFit="1" customWidth="1"/>
    <col min="8" max="8" width="9.42578125" style="34" bestFit="1" customWidth="1"/>
    <col min="9" max="9" width="7.42578125" style="28" bestFit="1" customWidth="1"/>
    <col min="10" max="10" width="10" style="28" bestFit="1" customWidth="1"/>
    <col min="11" max="11" width="11" style="28" customWidth="1"/>
    <col min="12" max="12" width="10.42578125" style="34" bestFit="1" customWidth="1"/>
    <col min="13" max="13" width="7" style="28" bestFit="1" customWidth="1"/>
    <col min="14" max="15" width="7" style="28" customWidth="1"/>
  </cols>
  <sheetData>
    <row r="1" spans="1:19" ht="23.25" customHeight="1" x14ac:dyDescent="0.2">
      <c r="A1" s="178" t="s">
        <v>123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</row>
    <row r="2" spans="1:19" x14ac:dyDescent="0.2">
      <c r="E2" s="89"/>
    </row>
    <row r="3" spans="1:19" ht="10.199999999999999" customHeight="1" x14ac:dyDescent="0.2">
      <c r="A3" s="177" t="s">
        <v>11</v>
      </c>
      <c r="B3" s="158" t="s">
        <v>51</v>
      </c>
      <c r="C3" s="158"/>
      <c r="D3" s="180" t="s">
        <v>126</v>
      </c>
      <c r="E3" s="180"/>
      <c r="F3" s="180"/>
      <c r="G3" s="180"/>
      <c r="H3" s="180"/>
      <c r="I3" s="180"/>
      <c r="J3" s="180"/>
      <c r="K3" s="180"/>
      <c r="L3" s="158" t="s">
        <v>55</v>
      </c>
      <c r="M3" s="158"/>
      <c r="N3" s="158" t="s">
        <v>124</v>
      </c>
      <c r="O3" s="158"/>
      <c r="P3" s="158" t="s">
        <v>56</v>
      </c>
      <c r="Q3" s="158"/>
      <c r="R3" s="158" t="s">
        <v>118</v>
      </c>
      <c r="S3" s="158"/>
    </row>
    <row r="4" spans="1:19" ht="10.199999999999999" customHeight="1" x14ac:dyDescent="0.2">
      <c r="A4" s="178"/>
      <c r="B4" s="159"/>
      <c r="C4" s="159"/>
      <c r="D4" s="181" t="s">
        <v>12</v>
      </c>
      <c r="E4" s="181"/>
      <c r="F4" s="157" t="s">
        <v>52</v>
      </c>
      <c r="G4" s="157"/>
      <c r="H4" s="157" t="s">
        <v>53</v>
      </c>
      <c r="I4" s="157"/>
      <c r="J4" s="157" t="s">
        <v>54</v>
      </c>
      <c r="K4" s="157"/>
      <c r="L4" s="159"/>
      <c r="M4" s="159"/>
      <c r="N4" s="159"/>
      <c r="O4" s="159"/>
      <c r="P4" s="159"/>
      <c r="Q4" s="159"/>
      <c r="R4" s="159"/>
      <c r="S4" s="159"/>
    </row>
    <row r="5" spans="1:19" x14ac:dyDescent="0.2">
      <c r="A5" s="179"/>
      <c r="B5" s="53" t="s">
        <v>3</v>
      </c>
      <c r="C5" s="54" t="s">
        <v>34</v>
      </c>
      <c r="D5" s="53" t="s">
        <v>3</v>
      </c>
      <c r="E5" s="54" t="s">
        <v>35</v>
      </c>
      <c r="F5" s="53" t="s">
        <v>3</v>
      </c>
      <c r="G5" s="54" t="s">
        <v>35</v>
      </c>
      <c r="H5" s="53" t="s">
        <v>3</v>
      </c>
      <c r="I5" s="54" t="s">
        <v>35</v>
      </c>
      <c r="J5" s="53" t="s">
        <v>3</v>
      </c>
      <c r="K5" s="54" t="s">
        <v>35</v>
      </c>
      <c r="L5" s="53" t="s">
        <v>3</v>
      </c>
      <c r="M5" s="54" t="s">
        <v>35</v>
      </c>
      <c r="N5" s="53" t="s">
        <v>3</v>
      </c>
      <c r="O5" s="54" t="s">
        <v>35</v>
      </c>
      <c r="P5" s="53" t="s">
        <v>3</v>
      </c>
      <c r="Q5" s="54" t="s">
        <v>35</v>
      </c>
      <c r="R5" s="53" t="s">
        <v>3</v>
      </c>
      <c r="S5" s="54" t="s">
        <v>35</v>
      </c>
    </row>
    <row r="6" spans="1:19" x14ac:dyDescent="0.2">
      <c r="A6" s="64"/>
      <c r="B6" s="62"/>
      <c r="C6" s="63"/>
      <c r="D6" s="62"/>
      <c r="E6" s="63"/>
      <c r="F6" s="62"/>
      <c r="G6" s="63"/>
      <c r="H6" s="62"/>
      <c r="I6" s="63"/>
      <c r="J6" s="62"/>
      <c r="K6" s="63"/>
      <c r="L6" s="10"/>
      <c r="M6" s="63"/>
      <c r="N6" s="63"/>
      <c r="O6" s="63"/>
      <c r="P6" s="62"/>
      <c r="Q6" s="63"/>
      <c r="R6" s="62"/>
      <c r="S6" s="63"/>
    </row>
    <row r="7" spans="1:19" s="5" customFormat="1" x14ac:dyDescent="0.2">
      <c r="A7" s="110" t="s">
        <v>28</v>
      </c>
      <c r="B7" s="4">
        <f>+B10+B14</f>
        <v>249377.00928658358</v>
      </c>
      <c r="C7" s="130">
        <f>C10+C14</f>
        <v>100</v>
      </c>
      <c r="D7" s="4">
        <f>+D10+D14</f>
        <v>152705.4839797382</v>
      </c>
      <c r="E7" s="142">
        <f t="shared" ref="E7:M7" si="0">+D7/$B7*100</f>
        <v>61.234788409964992</v>
      </c>
      <c r="F7" s="4">
        <f>+F10+F14</f>
        <v>0</v>
      </c>
      <c r="G7" s="142">
        <f t="shared" si="0"/>
        <v>0</v>
      </c>
      <c r="H7" s="4">
        <f>+H10+H14</f>
        <v>145084.90871566682</v>
      </c>
      <c r="I7" s="142">
        <f t="shared" si="0"/>
        <v>58.17894325171553</v>
      </c>
      <c r="J7" s="4">
        <f>+J10+J14</f>
        <v>7620.5752640713836</v>
      </c>
      <c r="K7" s="142">
        <f t="shared" si="0"/>
        <v>3.0558451582494652</v>
      </c>
      <c r="L7" s="4">
        <f>+L10+L14</f>
        <v>11478.621666530382</v>
      </c>
      <c r="M7" s="142">
        <f t="shared" si="0"/>
        <v>4.6029189697030866</v>
      </c>
      <c r="N7" s="4">
        <f>+N10+N14</f>
        <v>3413.2081361154596</v>
      </c>
      <c r="O7" s="142">
        <f t="shared" ref="O7" si="1">+N7/$B7*100</f>
        <v>1.3686939890248693</v>
      </c>
      <c r="P7" s="4">
        <f>+P10+P14</f>
        <v>67554.981322509557</v>
      </c>
      <c r="Q7" s="142">
        <f>+P7/$B7*100</f>
        <v>27.089498553122638</v>
      </c>
      <c r="R7" s="4">
        <f>+R10+R14</f>
        <v>14224.714181690068</v>
      </c>
      <c r="S7" s="142">
        <f>+R7/$B7*100</f>
        <v>5.704100078184454</v>
      </c>
    </row>
    <row r="8" spans="1:19" s="5" customFormat="1" x14ac:dyDescent="0.2">
      <c r="A8" s="110"/>
      <c r="B8" s="39"/>
      <c r="C8" s="30"/>
      <c r="D8" s="39"/>
      <c r="E8" s="30"/>
      <c r="F8" s="39"/>
      <c r="G8" s="30"/>
      <c r="H8" s="39"/>
      <c r="I8" s="30"/>
      <c r="J8" s="39"/>
      <c r="K8" s="30"/>
      <c r="L8" s="39"/>
      <c r="M8" s="30"/>
      <c r="N8" s="39"/>
      <c r="O8" s="30"/>
      <c r="P8" s="39"/>
      <c r="Q8" s="30"/>
      <c r="R8" s="39"/>
      <c r="S8" s="30"/>
    </row>
    <row r="9" spans="1:19" s="5" customFormat="1" x14ac:dyDescent="0.2">
      <c r="A9" s="112" t="s">
        <v>19</v>
      </c>
      <c r="B9" s="4"/>
      <c r="C9" s="42"/>
      <c r="D9" s="4"/>
      <c r="E9" s="42"/>
      <c r="F9" s="4"/>
      <c r="G9" s="42"/>
      <c r="H9" s="4"/>
      <c r="I9" s="42"/>
      <c r="J9" s="4"/>
      <c r="K9" s="42"/>
      <c r="L9" s="4"/>
      <c r="M9" s="42"/>
      <c r="N9" s="4"/>
      <c r="O9" s="42"/>
      <c r="P9" s="4"/>
      <c r="Q9" s="42"/>
      <c r="R9" s="4"/>
      <c r="S9" s="42"/>
    </row>
    <row r="10" spans="1:19" x14ac:dyDescent="0.2">
      <c r="A10" s="23" t="s">
        <v>17</v>
      </c>
      <c r="B10" s="36">
        <f>+B11+B12+B13</f>
        <v>105518.64942400037</v>
      </c>
      <c r="C10" s="29">
        <f>+B10/B$7*100</f>
        <v>42.312901949489074</v>
      </c>
      <c r="D10" s="33">
        <f>+D11+D12+D13</f>
        <v>67083.477641415157</v>
      </c>
      <c r="E10" s="29">
        <f>+D10/$B10*100</f>
        <v>63.574996465181179</v>
      </c>
      <c r="F10" s="33">
        <f>+F11+F12+F13</f>
        <v>0</v>
      </c>
      <c r="G10" s="29">
        <f>+F10/$B10*100</f>
        <v>0</v>
      </c>
      <c r="H10" s="33">
        <f>+H11+H12+H13</f>
        <v>62985.140384385566</v>
      </c>
      <c r="I10" s="29">
        <f>+H10/$B10*100</f>
        <v>59.691003181149036</v>
      </c>
      <c r="J10" s="33">
        <f>+J11+J12+J13</f>
        <v>4098.3372570295896</v>
      </c>
      <c r="K10" s="29">
        <f>+J10/$B10*100</f>
        <v>3.8839932840321367</v>
      </c>
      <c r="L10" s="33">
        <f>+L11+L12+L13</f>
        <v>3260.9073478089472</v>
      </c>
      <c r="M10" s="29">
        <f>+L10/$B10*100</f>
        <v>3.0903611500046826</v>
      </c>
      <c r="N10" s="33">
        <f>+N11+N12+N13</f>
        <v>3148.2833576488492</v>
      </c>
      <c r="O10" s="29">
        <f>+N10/$B10*100</f>
        <v>2.9836274202091593</v>
      </c>
      <c r="P10" s="33">
        <f>+P11+P12+P13</f>
        <v>24317.575414673185</v>
      </c>
      <c r="Q10" s="29">
        <f>+P10/$B10*100</f>
        <v>23.045760675877375</v>
      </c>
      <c r="R10" s="33">
        <f>+R11+R12+R13</f>
        <v>7708.405662454199</v>
      </c>
      <c r="S10" s="29">
        <f>+R10/$B10*100</f>
        <v>7.3052542887275722</v>
      </c>
    </row>
    <row r="11" spans="1:19" x14ac:dyDescent="0.2">
      <c r="A11" s="114" t="s">
        <v>1</v>
      </c>
      <c r="B11" s="36">
        <v>11024.988221884265</v>
      </c>
      <c r="C11" s="29">
        <f t="shared" ref="C11" si="2">+B11/B$7*100</f>
        <v>4.4210122871488808</v>
      </c>
      <c r="D11" s="33">
        <f t="shared" ref="D11:D31" si="3">+F11+H11+J11</f>
        <v>5328.2324693507526</v>
      </c>
      <c r="E11" s="29">
        <f t="shared" ref="E11:G11" si="4">+D11/$B11*100</f>
        <v>48.328690807799447</v>
      </c>
      <c r="F11" s="36">
        <v>0</v>
      </c>
      <c r="G11" s="29">
        <f t="shared" si="4"/>
        <v>0</v>
      </c>
      <c r="H11" s="36">
        <v>4522.0877873884629</v>
      </c>
      <c r="I11" s="29">
        <f t="shared" ref="I11" si="5">+H11/$B11*100</f>
        <v>41.016713091922007</v>
      </c>
      <c r="J11" s="36">
        <v>806.1446819622895</v>
      </c>
      <c r="K11" s="29">
        <f t="shared" ref="K11" si="6">+J11/$B11*100</f>
        <v>7.3119777158774362</v>
      </c>
      <c r="L11" s="36">
        <v>816.89327772178672</v>
      </c>
      <c r="M11" s="29">
        <f t="shared" ref="M11" si="7">+L11/$B11*100</f>
        <v>7.4094707520891365</v>
      </c>
      <c r="N11" s="36">
        <v>0</v>
      </c>
      <c r="O11" s="29">
        <f t="shared" ref="O11" si="8">+N11/$B11*100</f>
        <v>0</v>
      </c>
      <c r="P11" s="36">
        <v>4165.8486136451274</v>
      </c>
      <c r="Q11" s="29">
        <f>+P11/$B11*100</f>
        <v>37.78551532033427</v>
      </c>
      <c r="R11" s="36">
        <v>714.01386116659933</v>
      </c>
      <c r="S11" s="29">
        <f>+R11/$B11*100</f>
        <v>6.4763231197771578</v>
      </c>
    </row>
    <row r="12" spans="1:19" x14ac:dyDescent="0.2">
      <c r="A12" s="114" t="s">
        <v>2</v>
      </c>
      <c r="B12" s="36">
        <v>13428.179568055042</v>
      </c>
      <c r="C12" s="29">
        <f t="shared" ref="C12:C14" si="9">+B12/B$7*100</f>
        <v>5.3846902753667258</v>
      </c>
      <c r="D12" s="33">
        <f t="shared" ref="D12:D14" si="10">+F12+H12+J12</f>
        <v>9474.1840547080519</v>
      </c>
      <c r="E12" s="29">
        <f t="shared" ref="E12:E14" si="11">+D12/$B12*100</f>
        <v>70.554493307839394</v>
      </c>
      <c r="F12" s="36">
        <v>0</v>
      </c>
      <c r="G12" s="29">
        <f t="shared" ref="G12:G14" si="12">+F12/$B12*100</f>
        <v>0</v>
      </c>
      <c r="H12" s="36">
        <v>9157.0186391989355</v>
      </c>
      <c r="I12" s="29">
        <f t="shared" ref="I12:I14" si="13">+H12/$B12*100</f>
        <v>68.192554268361278</v>
      </c>
      <c r="J12" s="36">
        <v>317.16541550911705</v>
      </c>
      <c r="K12" s="29">
        <f t="shared" ref="K12:K14" si="14">+J12/$B12*100</f>
        <v>2.3619390394781248</v>
      </c>
      <c r="L12" s="36">
        <v>951.4962465273511</v>
      </c>
      <c r="M12" s="29">
        <f t="shared" ref="M12:M14" si="15">+L12/$B12*100</f>
        <v>7.085817118434373</v>
      </c>
      <c r="N12" s="36">
        <v>0</v>
      </c>
      <c r="O12" s="29">
        <f t="shared" ref="O12:O14" si="16">+N12/$B12*100</f>
        <v>0</v>
      </c>
      <c r="P12" s="36">
        <v>3002.4992668196414</v>
      </c>
      <c r="Q12" s="29">
        <f t="shared" ref="Q12:Q14" si="17">+P12/$B12*100</f>
        <v>22.359689573726246</v>
      </c>
      <c r="R12" s="36">
        <v>0</v>
      </c>
      <c r="S12" s="29">
        <f t="shared" ref="S12:S14" si="18">+R12/$B12*100</f>
        <v>0</v>
      </c>
    </row>
    <row r="13" spans="1:19" x14ac:dyDescent="0.2">
      <c r="A13" s="114" t="s">
        <v>25</v>
      </c>
      <c r="B13" s="36">
        <v>81065.481634061056</v>
      </c>
      <c r="C13" s="29">
        <f t="shared" si="9"/>
        <v>32.507199386973461</v>
      </c>
      <c r="D13" s="33">
        <f t="shared" si="10"/>
        <v>52281.061117356352</v>
      </c>
      <c r="E13" s="29">
        <f t="shared" si="11"/>
        <v>64.492383272770894</v>
      </c>
      <c r="F13" s="36">
        <v>0</v>
      </c>
      <c r="G13" s="29">
        <f t="shared" si="12"/>
        <v>0</v>
      </c>
      <c r="H13" s="36">
        <v>49306.033957798172</v>
      </c>
      <c r="I13" s="29">
        <f t="shared" si="13"/>
        <v>60.822477044386538</v>
      </c>
      <c r="J13" s="36">
        <v>2975.027159558183</v>
      </c>
      <c r="K13" s="29">
        <f t="shared" si="14"/>
        <v>3.6699062283843564</v>
      </c>
      <c r="L13" s="36">
        <v>1492.5178235598094</v>
      </c>
      <c r="M13" s="29">
        <f t="shared" si="15"/>
        <v>1.8411262025151558</v>
      </c>
      <c r="N13" s="36">
        <v>3148.2833576488492</v>
      </c>
      <c r="O13" s="29">
        <f t="shared" si="16"/>
        <v>3.8836299916906238</v>
      </c>
      <c r="P13" s="36">
        <v>17149.227534208414</v>
      </c>
      <c r="Q13" s="29">
        <f t="shared" si="17"/>
        <v>21.154783995020232</v>
      </c>
      <c r="R13" s="36">
        <v>6994.3918012876002</v>
      </c>
      <c r="S13" s="29">
        <f t="shared" si="18"/>
        <v>8.6280765380030591</v>
      </c>
    </row>
    <row r="14" spans="1:19" x14ac:dyDescent="0.2">
      <c r="A14" s="23" t="s">
        <v>18</v>
      </c>
      <c r="B14" s="36">
        <v>143858.35986258322</v>
      </c>
      <c r="C14" s="29">
        <f t="shared" si="9"/>
        <v>57.687098050510933</v>
      </c>
      <c r="D14" s="33">
        <f t="shared" si="10"/>
        <v>85622.006338323059</v>
      </c>
      <c r="E14" s="29">
        <f t="shared" si="11"/>
        <v>59.518269511838696</v>
      </c>
      <c r="F14" s="36">
        <v>0</v>
      </c>
      <c r="G14" s="29">
        <f t="shared" si="12"/>
        <v>0</v>
      </c>
      <c r="H14" s="36">
        <v>82099.768331281259</v>
      </c>
      <c r="I14" s="29">
        <f t="shared" si="13"/>
        <v>57.069862613271013</v>
      </c>
      <c r="J14" s="36">
        <v>3522.2380070417939</v>
      </c>
      <c r="K14" s="29">
        <f t="shared" si="14"/>
        <v>2.4484068985676717</v>
      </c>
      <c r="L14" s="36">
        <v>8217.7143187214351</v>
      </c>
      <c r="M14" s="29">
        <f t="shared" si="15"/>
        <v>5.7123648056123972</v>
      </c>
      <c r="N14" s="36">
        <v>264.92477846661058</v>
      </c>
      <c r="O14" s="29">
        <f t="shared" si="16"/>
        <v>0.18415667933352831</v>
      </c>
      <c r="P14" s="36">
        <v>43237.405907836372</v>
      </c>
      <c r="Q14" s="29">
        <f t="shared" si="17"/>
        <v>30.05553931598951</v>
      </c>
      <c r="R14" s="36">
        <v>6516.3085192358685</v>
      </c>
      <c r="S14" s="29">
        <f t="shared" si="18"/>
        <v>4.5296696872259599</v>
      </c>
    </row>
    <row r="15" spans="1:19" x14ac:dyDescent="0.2">
      <c r="B15" s="36"/>
      <c r="J15" s="34"/>
      <c r="N15" s="34"/>
      <c r="P15" s="34"/>
      <c r="Q15" s="28"/>
      <c r="R15" s="34"/>
      <c r="S15" s="28"/>
    </row>
    <row r="16" spans="1:19" x14ac:dyDescent="0.2">
      <c r="A16" s="112" t="s">
        <v>136</v>
      </c>
      <c r="B16" s="36"/>
      <c r="C16" s="42"/>
      <c r="D16" s="4"/>
      <c r="E16" s="42"/>
      <c r="F16" s="4"/>
      <c r="G16" s="42"/>
      <c r="H16" s="4"/>
      <c r="I16" s="42"/>
      <c r="J16" s="4"/>
      <c r="K16" s="42"/>
      <c r="L16" s="4"/>
      <c r="M16" s="42"/>
      <c r="N16" s="4"/>
      <c r="O16" s="42"/>
      <c r="P16" s="4"/>
      <c r="Q16" s="42"/>
      <c r="R16" s="4"/>
      <c r="S16" s="42"/>
    </row>
    <row r="17" spans="1:19" x14ac:dyDescent="0.2">
      <c r="A17" s="113" t="s">
        <v>22</v>
      </c>
      <c r="B17" s="36">
        <v>6811.6464267176425</v>
      </c>
      <c r="C17" s="29">
        <f t="shared" ref="C17" si="19">+B17/B$7*100</f>
        <v>2.7314652807026456</v>
      </c>
      <c r="D17" s="33">
        <f t="shared" si="3"/>
        <v>3868.2791162386097</v>
      </c>
      <c r="E17" s="29">
        <f t="shared" ref="E17:G17" si="20">+D17/$B17*100</f>
        <v>56.789194181686767</v>
      </c>
      <c r="F17" s="36">
        <v>0</v>
      </c>
      <c r="G17" s="29">
        <f t="shared" si="20"/>
        <v>0</v>
      </c>
      <c r="H17" s="36">
        <v>3656.3392934653211</v>
      </c>
      <c r="I17" s="29">
        <f t="shared" ref="I17" si="21">+H17/$B17*100</f>
        <v>53.677761064107635</v>
      </c>
      <c r="J17" s="36">
        <v>211.93982277328848</v>
      </c>
      <c r="K17" s="29">
        <f t="shared" ref="K17" si="22">+J17/$B17*100</f>
        <v>3.1114331175791348</v>
      </c>
      <c r="L17" s="36">
        <v>235.4886919703205</v>
      </c>
      <c r="M17" s="29">
        <f t="shared" ref="M17" si="23">+L17/$B17*100</f>
        <v>3.4571479084212604</v>
      </c>
      <c r="N17" s="36">
        <v>794.53299624985823</v>
      </c>
      <c r="O17" s="29">
        <f t="shared" ref="O17" si="24">+N17/$B17*100</f>
        <v>11.664331153969236</v>
      </c>
      <c r="P17" s="36">
        <v>1030.2630273701523</v>
      </c>
      <c r="Q17" s="29">
        <f>+P17/$B17*100</f>
        <v>15.125022099343017</v>
      </c>
      <c r="R17" s="36">
        <v>883.08259488870192</v>
      </c>
      <c r="S17" s="29">
        <f>+R17/$B17*100</f>
        <v>12.964304656579728</v>
      </c>
    </row>
    <row r="18" spans="1:19" x14ac:dyDescent="0.2">
      <c r="A18" s="113" t="s">
        <v>131</v>
      </c>
      <c r="B18" s="36">
        <v>18413.822421886438</v>
      </c>
      <c r="C18" s="29">
        <f t="shared" ref="C18:C23" si="25">+B18/B$7*100</f>
        <v>7.3839294466497147</v>
      </c>
      <c r="D18" s="33">
        <f t="shared" ref="D18:D23" si="26">+F18+H18+J18</f>
        <v>12236.645350144077</v>
      </c>
      <c r="E18" s="29">
        <f t="shared" ref="E18:E23" si="27">+D18/$B18*100</f>
        <v>66.453586169049586</v>
      </c>
      <c r="F18" s="36">
        <v>0</v>
      </c>
      <c r="G18" s="29">
        <f t="shared" ref="G18:G23" si="28">+F18/$B18*100</f>
        <v>0</v>
      </c>
      <c r="H18" s="36">
        <v>11139.341178503808</v>
      </c>
      <c r="I18" s="29">
        <f t="shared" ref="I18:I23" si="29">+H18/$B18*100</f>
        <v>60.494453152017627</v>
      </c>
      <c r="J18" s="36">
        <v>1097.3041716402704</v>
      </c>
      <c r="K18" s="29">
        <f t="shared" ref="K18:K23" si="30">+J18/$B18*100</f>
        <v>5.9591330170319683</v>
      </c>
      <c r="L18" s="36">
        <v>706.46607591096154</v>
      </c>
      <c r="M18" s="29">
        <f t="shared" ref="M18:M23" si="31">+L18/$B18*100</f>
        <v>3.8366074122191209</v>
      </c>
      <c r="N18" s="36">
        <v>0</v>
      </c>
      <c r="O18" s="29">
        <f t="shared" ref="O18:O23" si="32">+N18/$B18*100</f>
        <v>0</v>
      </c>
      <c r="P18" s="36">
        <v>3825.9480316738436</v>
      </c>
      <c r="Q18" s="29">
        <f t="shared" ref="Q18:Q23" si="33">+P18/$B18*100</f>
        <v>20.777587314659719</v>
      </c>
      <c r="R18" s="36">
        <v>1644.7629641575604</v>
      </c>
      <c r="S18" s="29">
        <f t="shared" ref="S18:S23" si="34">+R18/$B18*100</f>
        <v>8.932219104071601</v>
      </c>
    </row>
    <row r="19" spans="1:19" x14ac:dyDescent="0.2">
      <c r="A19" s="113" t="s">
        <v>132</v>
      </c>
      <c r="B19" s="36">
        <v>119801.35010331924</v>
      </c>
      <c r="C19" s="29">
        <f t="shared" si="25"/>
        <v>48.040254571199767</v>
      </c>
      <c r="D19" s="33">
        <f t="shared" si="26"/>
        <v>75911.141242021622</v>
      </c>
      <c r="E19" s="29">
        <f t="shared" si="27"/>
        <v>63.364178430839246</v>
      </c>
      <c r="F19" s="36">
        <v>0</v>
      </c>
      <c r="G19" s="29">
        <f t="shared" si="28"/>
        <v>0</v>
      </c>
      <c r="H19" s="36">
        <v>71529.534120341938</v>
      </c>
      <c r="I19" s="29">
        <f t="shared" si="29"/>
        <v>59.706784655309264</v>
      </c>
      <c r="J19" s="36">
        <v>4381.6071216796881</v>
      </c>
      <c r="K19" s="29">
        <f t="shared" si="30"/>
        <v>3.6573937755299895</v>
      </c>
      <c r="L19" s="36">
        <v>5219.9469838803416</v>
      </c>
      <c r="M19" s="29">
        <f t="shared" si="31"/>
        <v>4.3571687459102488</v>
      </c>
      <c r="N19" s="36">
        <v>1477.7181651012727</v>
      </c>
      <c r="O19" s="29">
        <f t="shared" si="32"/>
        <v>1.2334737161366354</v>
      </c>
      <c r="P19" s="36">
        <v>32169.6118765268</v>
      </c>
      <c r="Q19" s="29">
        <f t="shared" si="33"/>
        <v>26.852461886934531</v>
      </c>
      <c r="R19" s="36">
        <v>5022.9318357892162</v>
      </c>
      <c r="S19" s="29">
        <f t="shared" si="34"/>
        <v>4.1927172201793494</v>
      </c>
    </row>
    <row r="20" spans="1:19" x14ac:dyDescent="0.2">
      <c r="A20" s="113" t="s">
        <v>133</v>
      </c>
      <c r="B20" s="36">
        <v>74324.518241252168</v>
      </c>
      <c r="C20" s="29">
        <f t="shared" si="25"/>
        <v>29.804077951644121</v>
      </c>
      <c r="D20" s="33">
        <f t="shared" si="26"/>
        <v>42448.446010125743</v>
      </c>
      <c r="E20" s="29">
        <f t="shared" si="27"/>
        <v>57.112305622138123</v>
      </c>
      <c r="F20" s="36">
        <v>0</v>
      </c>
      <c r="G20" s="29">
        <f t="shared" si="28"/>
        <v>0</v>
      </c>
      <c r="H20" s="36">
        <v>41507.581297102974</v>
      </c>
      <c r="I20" s="29">
        <f t="shared" si="29"/>
        <v>55.846418220125258</v>
      </c>
      <c r="J20" s="36">
        <v>940.86471302276902</v>
      </c>
      <c r="K20" s="29">
        <f t="shared" si="30"/>
        <v>1.2658874020128705</v>
      </c>
      <c r="L20" s="36">
        <v>3243.6958391245162</v>
      </c>
      <c r="M20" s="29">
        <f t="shared" si="31"/>
        <v>4.3642339242559327</v>
      </c>
      <c r="N20" s="36">
        <v>1140.9569747643291</v>
      </c>
      <c r="O20" s="29">
        <f t="shared" si="32"/>
        <v>1.5351017426858562</v>
      </c>
      <c r="P20" s="36">
        <v>20817.482630382998</v>
      </c>
      <c r="Q20" s="29">
        <f t="shared" si="33"/>
        <v>28.008903552944549</v>
      </c>
      <c r="R20" s="36">
        <v>6673.9367868545896</v>
      </c>
      <c r="S20" s="29">
        <f t="shared" si="34"/>
        <v>8.9794551579755417</v>
      </c>
    </row>
    <row r="21" spans="1:19" x14ac:dyDescent="0.2">
      <c r="A21" s="113" t="s">
        <v>134</v>
      </c>
      <c r="B21" s="36">
        <v>27556.923964482387</v>
      </c>
      <c r="C21" s="29">
        <f t="shared" si="25"/>
        <v>11.050306539210286</v>
      </c>
      <c r="D21" s="33">
        <f t="shared" si="26"/>
        <v>16829.081432760009</v>
      </c>
      <c r="E21" s="29">
        <f t="shared" si="27"/>
        <v>61.07024664454822</v>
      </c>
      <c r="F21" s="36">
        <v>0</v>
      </c>
      <c r="G21" s="29">
        <f t="shared" si="28"/>
        <v>0</v>
      </c>
      <c r="H21" s="36">
        <v>16475.848394804529</v>
      </c>
      <c r="I21" s="29">
        <f t="shared" si="29"/>
        <v>59.788416210894759</v>
      </c>
      <c r="J21" s="36">
        <v>353.23303795548077</v>
      </c>
      <c r="K21" s="29">
        <f t="shared" si="30"/>
        <v>1.2818304336534672</v>
      </c>
      <c r="L21" s="36">
        <v>2073.0240756442422</v>
      </c>
      <c r="M21" s="29">
        <f t="shared" si="31"/>
        <v>7.5226976650809245</v>
      </c>
      <c r="N21" s="36">
        <v>0</v>
      </c>
      <c r="O21" s="29">
        <f t="shared" si="32"/>
        <v>0</v>
      </c>
      <c r="P21" s="36">
        <v>8654.8184560781447</v>
      </c>
      <c r="Q21" s="29">
        <f t="shared" si="33"/>
        <v>31.407055690370889</v>
      </c>
      <c r="R21" s="36">
        <v>0</v>
      </c>
      <c r="S21" s="29">
        <f t="shared" si="34"/>
        <v>0</v>
      </c>
    </row>
    <row r="22" spans="1:19" x14ac:dyDescent="0.2">
      <c r="A22" s="113" t="s">
        <v>23</v>
      </c>
      <c r="B22" s="36">
        <v>1056.8573004775953</v>
      </c>
      <c r="C22" s="29">
        <f t="shared" si="25"/>
        <v>0.42379901158532901</v>
      </c>
      <c r="D22" s="33">
        <f t="shared" si="26"/>
        <v>0</v>
      </c>
      <c r="E22" s="29">
        <f t="shared" si="27"/>
        <v>0</v>
      </c>
      <c r="F22" s="36">
        <v>0</v>
      </c>
      <c r="G22" s="29">
        <f t="shared" si="28"/>
        <v>0</v>
      </c>
      <c r="H22" s="36">
        <v>0</v>
      </c>
      <c r="I22" s="29">
        <f t="shared" si="29"/>
        <v>0</v>
      </c>
      <c r="J22" s="36">
        <v>0</v>
      </c>
      <c r="K22" s="29">
        <f t="shared" si="30"/>
        <v>0</v>
      </c>
      <c r="L22" s="36">
        <v>0</v>
      </c>
      <c r="M22" s="29">
        <f t="shared" si="31"/>
        <v>0</v>
      </c>
      <c r="N22" s="36">
        <v>0</v>
      </c>
      <c r="O22" s="29">
        <f t="shared" si="32"/>
        <v>0</v>
      </c>
      <c r="P22" s="36">
        <v>1056.8573004775953</v>
      </c>
      <c r="Q22" s="29">
        <f t="shared" si="33"/>
        <v>100</v>
      </c>
      <c r="R22" s="36">
        <v>0</v>
      </c>
      <c r="S22" s="29">
        <f t="shared" si="34"/>
        <v>0</v>
      </c>
    </row>
    <row r="23" spans="1:19" x14ac:dyDescent="0.2">
      <c r="A23" s="113" t="s">
        <v>135</v>
      </c>
      <c r="B23" s="36">
        <v>1411.8908284481474</v>
      </c>
      <c r="C23" s="29">
        <f t="shared" si="25"/>
        <v>0.56616719900815127</v>
      </c>
      <c r="D23" s="33">
        <f t="shared" si="26"/>
        <v>1411.8908284481477</v>
      </c>
      <c r="E23" s="29">
        <f t="shared" si="27"/>
        <v>100.00000000000003</v>
      </c>
      <c r="F23" s="36">
        <v>0</v>
      </c>
      <c r="G23" s="29">
        <f t="shared" si="28"/>
        <v>0</v>
      </c>
      <c r="H23" s="36">
        <v>776.26443144826101</v>
      </c>
      <c r="I23" s="29">
        <f t="shared" si="29"/>
        <v>54.980485445994233</v>
      </c>
      <c r="J23" s="36">
        <v>635.62639699988654</v>
      </c>
      <c r="K23" s="29">
        <f t="shared" si="30"/>
        <v>45.019514554005781</v>
      </c>
      <c r="L23" s="36">
        <v>0</v>
      </c>
      <c r="M23" s="29">
        <f t="shared" si="31"/>
        <v>0</v>
      </c>
      <c r="N23" s="36">
        <v>0</v>
      </c>
      <c r="O23" s="29">
        <f t="shared" si="32"/>
        <v>0</v>
      </c>
      <c r="P23" s="36">
        <v>0</v>
      </c>
      <c r="Q23" s="29">
        <f t="shared" si="33"/>
        <v>0</v>
      </c>
      <c r="R23" s="36">
        <v>0</v>
      </c>
      <c r="S23" s="29">
        <f t="shared" si="34"/>
        <v>0</v>
      </c>
    </row>
    <row r="24" spans="1:19" x14ac:dyDescent="0.2">
      <c r="A24" s="23"/>
      <c r="B24" s="36"/>
      <c r="C24" s="29"/>
      <c r="D24" s="33"/>
      <c r="E24" s="29"/>
      <c r="F24" s="33"/>
      <c r="G24" s="29"/>
      <c r="H24" s="33"/>
      <c r="I24" s="29"/>
      <c r="J24" s="33"/>
      <c r="K24" s="29"/>
      <c r="L24" s="33"/>
      <c r="M24" s="29"/>
      <c r="N24" s="33"/>
      <c r="O24" s="29"/>
      <c r="P24" s="33"/>
      <c r="Q24" s="29"/>
      <c r="R24" s="33"/>
      <c r="S24" s="29"/>
    </row>
    <row r="25" spans="1:19" x14ac:dyDescent="0.2">
      <c r="A25" s="112" t="s">
        <v>8</v>
      </c>
      <c r="B25" s="4"/>
      <c r="C25" s="42"/>
      <c r="D25" s="4"/>
      <c r="E25" s="42"/>
      <c r="F25" s="4"/>
      <c r="G25" s="42"/>
      <c r="H25" s="4"/>
      <c r="I25" s="42"/>
      <c r="J25" s="4"/>
      <c r="K25" s="42"/>
      <c r="L25" s="4"/>
      <c r="M25" s="42"/>
      <c r="N25" s="4"/>
      <c r="O25" s="42"/>
      <c r="P25" s="4"/>
      <c r="Q25" s="42"/>
      <c r="R25" s="4"/>
      <c r="S25" s="42"/>
    </row>
    <row r="26" spans="1:19" x14ac:dyDescent="0.2">
      <c r="A26" s="113" t="s">
        <v>41</v>
      </c>
      <c r="B26" s="137">
        <v>3225.3673604443957</v>
      </c>
      <c r="C26" s="138">
        <f>+B26/B$7*100</f>
        <v>1.2933699741092852</v>
      </c>
      <c r="D26" s="33">
        <f>+F26+H26+J26</f>
        <v>264.92477846661058</v>
      </c>
      <c r="E26" s="138">
        <f>+D26/$B26*100</f>
        <v>8.2137861787659716</v>
      </c>
      <c r="F26" s="137">
        <v>0</v>
      </c>
      <c r="G26" s="138">
        <f>+F26/$B26*100</f>
        <v>0</v>
      </c>
      <c r="H26" s="137">
        <v>264.92477846661058</v>
      </c>
      <c r="I26" s="138">
        <f>+H26/$B26*100</f>
        <v>8.2137861787659716</v>
      </c>
      <c r="J26" s="137">
        <v>0</v>
      </c>
      <c r="K26" s="138">
        <f>+J26/$B26*100</f>
        <v>0</v>
      </c>
      <c r="L26" s="137">
        <v>0</v>
      </c>
      <c r="M26" s="138">
        <f>+L26/$B26*100</f>
        <v>0</v>
      </c>
      <c r="N26" s="137">
        <v>0</v>
      </c>
      <c r="O26" s="138">
        <f>+N26/$B26*100</f>
        <v>0</v>
      </c>
      <c r="P26" s="137">
        <v>2354.0458886604538</v>
      </c>
      <c r="Q26" s="138">
        <f>+P26/$B26*100</f>
        <v>72.985357188463325</v>
      </c>
      <c r="R26" s="137">
        <v>606.39669331733103</v>
      </c>
      <c r="S26" s="138">
        <f>+R26/$B26*100</f>
        <v>18.800856632770689</v>
      </c>
    </row>
    <row r="27" spans="1:19" x14ac:dyDescent="0.2">
      <c r="A27" s="113" t="s">
        <v>42</v>
      </c>
      <c r="B27" s="137">
        <v>90253.229449136736</v>
      </c>
      <c r="C27" s="138">
        <f t="shared" ref="C27:C28" si="35">+B27/B$7*100</f>
        <v>36.191479602443181</v>
      </c>
      <c r="D27" s="33">
        <f t="shared" ref="D27:D28" si="36">+F27+H27+J27</f>
        <v>42327.501988838958</v>
      </c>
      <c r="E27" s="138">
        <f t="shared" ref="E27:E28" si="37">+D27/$B27*100</f>
        <v>46.898601022020067</v>
      </c>
      <c r="F27" s="137">
        <v>0</v>
      </c>
      <c r="G27" s="138">
        <f t="shared" ref="G27:G28" si="38">+F27/$B27*100</f>
        <v>0</v>
      </c>
      <c r="H27" s="137">
        <v>40959.725537852959</v>
      </c>
      <c r="I27" s="138">
        <f t="shared" ref="I27:I28" si="39">+H27/$B27*100</f>
        <v>45.383113477325807</v>
      </c>
      <c r="J27" s="137">
        <v>1367.7764509860015</v>
      </c>
      <c r="K27" s="138">
        <f t="shared" ref="K27:K28" si="40">+J27/$B27*100</f>
        <v>1.5154875446942626</v>
      </c>
      <c r="L27" s="137">
        <v>3165.843777909005</v>
      </c>
      <c r="M27" s="138">
        <f t="shared" ref="M27:M28" si="41">+L27/$B27*100</f>
        <v>3.5077346231617708</v>
      </c>
      <c r="N27" s="137">
        <v>794.53299624985823</v>
      </c>
      <c r="O27" s="138">
        <f t="shared" ref="O27:O28" si="42">+N27/$B27*100</f>
        <v>0.88033746947263158</v>
      </c>
      <c r="P27" s="137">
        <v>38376.583814543679</v>
      </c>
      <c r="Q27" s="138">
        <f t="shared" ref="Q27:Q28" si="43">+P27/$B27*100</f>
        <v>42.521008997435658</v>
      </c>
      <c r="R27" s="137">
        <v>5588.766871595155</v>
      </c>
      <c r="S27" s="138">
        <f t="shared" ref="S27:S28" si="44">+R27/$B27*100</f>
        <v>6.192317887909784</v>
      </c>
    </row>
    <row r="28" spans="1:19" x14ac:dyDescent="0.2">
      <c r="A28" s="113" t="s">
        <v>43</v>
      </c>
      <c r="B28" s="137">
        <v>155898.41247700254</v>
      </c>
      <c r="C28" s="138">
        <f t="shared" si="35"/>
        <v>62.515150423447572</v>
      </c>
      <c r="D28" s="33">
        <f t="shared" si="36"/>
        <v>110113.05721243254</v>
      </c>
      <c r="E28" s="138">
        <f t="shared" si="37"/>
        <v>70.631288326092445</v>
      </c>
      <c r="F28" s="137">
        <v>0</v>
      </c>
      <c r="G28" s="138">
        <f t="shared" si="38"/>
        <v>0</v>
      </c>
      <c r="H28" s="137">
        <v>103860.25839934716</v>
      </c>
      <c r="I28" s="138">
        <f t="shared" si="39"/>
        <v>66.620472106903705</v>
      </c>
      <c r="J28" s="137">
        <v>6252.7988130853819</v>
      </c>
      <c r="K28" s="138">
        <f t="shared" si="40"/>
        <v>4.0108162191887411</v>
      </c>
      <c r="L28" s="137">
        <v>8312.7778886213764</v>
      </c>
      <c r="M28" s="138">
        <f t="shared" si="41"/>
        <v>5.3321760988731306</v>
      </c>
      <c r="N28" s="137">
        <v>2618.6751398656015</v>
      </c>
      <c r="O28" s="138">
        <f t="shared" si="42"/>
        <v>1.6797317549669708</v>
      </c>
      <c r="P28" s="137">
        <v>26824.351619305398</v>
      </c>
      <c r="Q28" s="138">
        <f t="shared" si="43"/>
        <v>17.206301971331754</v>
      </c>
      <c r="R28" s="137">
        <v>8029.5506167775811</v>
      </c>
      <c r="S28" s="138">
        <f t="shared" si="44"/>
        <v>5.1505018487356731</v>
      </c>
    </row>
    <row r="29" spans="1:19" x14ac:dyDescent="0.2">
      <c r="A29" s="23"/>
      <c r="B29" s="36"/>
      <c r="C29" s="29"/>
      <c r="D29" s="33"/>
      <c r="E29" s="29"/>
      <c r="F29" s="33"/>
      <c r="G29" s="29"/>
      <c r="H29" s="33"/>
      <c r="I29" s="29"/>
      <c r="J29" s="33"/>
      <c r="K29" s="29"/>
      <c r="L29" s="33"/>
      <c r="M29" s="29"/>
      <c r="N29" s="33"/>
      <c r="O29" s="29"/>
      <c r="P29" s="33"/>
      <c r="Q29" s="29"/>
      <c r="R29" s="33"/>
      <c r="S29" s="29"/>
    </row>
    <row r="30" spans="1:19" x14ac:dyDescent="0.2">
      <c r="A30" s="112" t="s">
        <v>7</v>
      </c>
      <c r="B30" s="36"/>
      <c r="C30" s="42"/>
      <c r="D30" s="4"/>
      <c r="E30" s="42"/>
      <c r="F30" s="4"/>
      <c r="G30" s="42"/>
      <c r="H30" s="4"/>
      <c r="I30" s="42"/>
      <c r="J30" s="4"/>
      <c r="K30" s="42"/>
      <c r="L30" s="4"/>
      <c r="M30" s="42"/>
      <c r="N30" s="4"/>
      <c r="O30" s="42"/>
      <c r="P30" s="4"/>
      <c r="Q30" s="42"/>
      <c r="R30" s="4"/>
      <c r="S30" s="42"/>
    </row>
    <row r="31" spans="1:19" x14ac:dyDescent="0.2">
      <c r="A31" s="23" t="s">
        <v>20</v>
      </c>
      <c r="B31" s="36">
        <v>178780.08083089726</v>
      </c>
      <c r="C31" s="29">
        <f t="shared" ref="C31" si="45">+B31/B$7*100</f>
        <v>71.690682850977467</v>
      </c>
      <c r="D31" s="33">
        <f t="shared" si="3"/>
        <v>117064.59353191595</v>
      </c>
      <c r="E31" s="29">
        <f t="shared" ref="E31:G31" si="46">+D31/$B31*100</f>
        <v>65.479662492514393</v>
      </c>
      <c r="F31" s="36">
        <v>0</v>
      </c>
      <c r="G31" s="29">
        <f t="shared" si="46"/>
        <v>0</v>
      </c>
      <c r="H31" s="36">
        <v>117064.59353191595</v>
      </c>
      <c r="I31" s="29">
        <f t="shared" ref="I31" si="47">+H31/$B31*100</f>
        <v>65.479662492514393</v>
      </c>
      <c r="J31" s="36">
        <v>0</v>
      </c>
      <c r="K31" s="29">
        <f t="shared" ref="K31" si="48">+J31/$B31*100</f>
        <v>0</v>
      </c>
      <c r="L31" s="36">
        <v>8048.7036494073427</v>
      </c>
      <c r="M31" s="29">
        <f t="shared" ref="M31" si="49">+L31/$B31*100</f>
        <v>4.5020136538702937</v>
      </c>
      <c r="N31" s="36">
        <v>3413.2081361154596</v>
      </c>
      <c r="O31" s="29">
        <f t="shared" ref="O31" si="50">+N31/$B31*100</f>
        <v>1.9091657863964786</v>
      </c>
      <c r="P31" s="36">
        <v>38994.942107229625</v>
      </c>
      <c r="Q31" s="29">
        <f>+P31/$B31*100</f>
        <v>21.811681662742828</v>
      </c>
      <c r="R31" s="36">
        <v>11258.633406228784</v>
      </c>
      <c r="S31" s="29">
        <f>+R31/$B31*100</f>
        <v>6.2974764044759493</v>
      </c>
    </row>
    <row r="32" spans="1:19" x14ac:dyDescent="0.2">
      <c r="A32" s="23" t="s">
        <v>21</v>
      </c>
      <c r="B32" s="36">
        <v>70596.928455686488</v>
      </c>
      <c r="C32" s="29">
        <f t="shared" ref="C32" si="51">+B32/B$7*100</f>
        <v>28.309317149022601</v>
      </c>
      <c r="D32" s="33">
        <f t="shared" ref="D32" si="52">+F32+H32+J32</f>
        <v>35640.89044782221</v>
      </c>
      <c r="E32" s="29">
        <f t="shared" ref="E32" si="53">+D32/$B32*100</f>
        <v>50.485044076944376</v>
      </c>
      <c r="F32" s="36">
        <v>0</v>
      </c>
      <c r="G32" s="29">
        <f t="shared" ref="G32" si="54">+F32/$B32*100</f>
        <v>0</v>
      </c>
      <c r="H32" s="36">
        <v>28020.315183750827</v>
      </c>
      <c r="I32" s="29">
        <f t="shared" ref="I32" si="55">+H32/$B32*100</f>
        <v>39.69055849411226</v>
      </c>
      <c r="J32" s="36">
        <v>7620.5752640713836</v>
      </c>
      <c r="K32" s="29">
        <f t="shared" ref="K32" si="56">+J32/$B32*100</f>
        <v>10.79448558283212</v>
      </c>
      <c r="L32" s="36">
        <v>3429.9180171230391</v>
      </c>
      <c r="M32" s="29">
        <f t="shared" ref="M32" si="57">+L32/$B32*100</f>
        <v>4.858452190701172</v>
      </c>
      <c r="N32" s="36">
        <v>0</v>
      </c>
      <c r="O32" s="29">
        <f t="shared" ref="O32" si="58">+N32/$B32*100</f>
        <v>0</v>
      </c>
      <c r="P32" s="36">
        <v>28560.039215279918</v>
      </c>
      <c r="Q32" s="29">
        <f>+P32/$B32*100</f>
        <v>40.455073386382502</v>
      </c>
      <c r="R32" s="36">
        <v>2966.0807754612811</v>
      </c>
      <c r="S32" s="29">
        <f>+R32/$B32*100</f>
        <v>4.2014303459718967</v>
      </c>
    </row>
    <row r="33" spans="1:19" x14ac:dyDescent="0.2">
      <c r="A33" s="111"/>
      <c r="B33" s="36"/>
      <c r="C33" s="29"/>
      <c r="D33" s="62"/>
      <c r="E33" s="29"/>
      <c r="F33" s="62"/>
      <c r="G33" s="29"/>
      <c r="H33" s="62"/>
      <c r="I33" s="29"/>
      <c r="J33" s="62"/>
      <c r="K33" s="29"/>
      <c r="L33" s="62"/>
      <c r="M33" s="29"/>
      <c r="N33" s="62"/>
      <c r="O33" s="29"/>
      <c r="P33" s="62"/>
      <c r="Q33" s="29"/>
      <c r="R33" s="62"/>
      <c r="S33" s="29"/>
    </row>
    <row r="34" spans="1:19" x14ac:dyDescent="0.2">
      <c r="A34" s="49" t="s">
        <v>137</v>
      </c>
      <c r="B34" s="4">
        <f>SUM(B36:B43)</f>
        <v>155898.41247700265</v>
      </c>
      <c r="C34" s="42">
        <v>100</v>
      </c>
      <c r="D34" s="4">
        <f>SUM(D36:D43)</f>
        <v>110113.0572124327</v>
      </c>
      <c r="E34" s="42">
        <f>+D34/$B34*100</f>
        <v>70.631288326092488</v>
      </c>
      <c r="F34" s="4">
        <f>SUM(F36:F43)</f>
        <v>0</v>
      </c>
      <c r="G34" s="42">
        <f>+F34/$B34*100</f>
        <v>0</v>
      </c>
      <c r="H34" s="4">
        <f>SUM(H36:H43)</f>
        <v>103860.25839934731</v>
      </c>
      <c r="I34" s="42">
        <f>+H34/$B34*100</f>
        <v>66.620472106903748</v>
      </c>
      <c r="J34" s="4">
        <f>SUM(J36:J43)</f>
        <v>6252.7988130853828</v>
      </c>
      <c r="K34" s="42">
        <f>+J34/$B34*100</f>
        <v>4.0108162191887393</v>
      </c>
      <c r="L34" s="4">
        <f>SUM(L36:L43)</f>
        <v>8312.7778886213782</v>
      </c>
      <c r="M34" s="42">
        <f>+L34/$B34*100</f>
        <v>5.3321760988731279</v>
      </c>
      <c r="N34" s="4">
        <f>SUM(N36:N43)</f>
        <v>2618.6751398656015</v>
      </c>
      <c r="O34" s="42">
        <f>+N34/$B34*100</f>
        <v>1.6797317549669695</v>
      </c>
      <c r="P34" s="4">
        <f>SUM(P36:P43)</f>
        <v>26824.351619305398</v>
      </c>
      <c r="Q34" s="42">
        <f>+P34/$B34*100</f>
        <v>17.20630197133174</v>
      </c>
      <c r="R34" s="4">
        <f>SUM(R36:R43)</f>
        <v>8029.5506167775802</v>
      </c>
      <c r="S34" s="42">
        <f>+R34/$B34*100</f>
        <v>5.1505018487356686</v>
      </c>
    </row>
    <row r="35" spans="1:19" x14ac:dyDescent="0.2">
      <c r="A35" s="148" t="s">
        <v>44</v>
      </c>
      <c r="B35" s="36">
        <f>+B38+B37+B36</f>
        <v>121372.30763078699</v>
      </c>
      <c r="C35" s="29">
        <f>+B35/B$34*100</f>
        <v>77.853459635896698</v>
      </c>
      <c r="D35" s="33">
        <f>+D38+D37+D36</f>
        <v>104418.84508456942</v>
      </c>
      <c r="E35" s="29">
        <f>IF(ISNUMBER(D35/$B35*100),D35/$B35*100,0)</f>
        <v>86.031852835994698</v>
      </c>
      <c r="F35" s="33">
        <f>+F38+F37+F36</f>
        <v>0</v>
      </c>
      <c r="G35" s="29">
        <f>IF(ISNUMBER(F35/$B35*100),F35/$B35*100,0)</f>
        <v>0</v>
      </c>
      <c r="H35" s="33">
        <f>+H38+H37+H36</f>
        <v>98772.442964801361</v>
      </c>
      <c r="I35" s="29">
        <f>IF(ISNUMBER(H35/$B35*100),H35/$B35*100,0)</f>
        <v>81.379719058540005</v>
      </c>
      <c r="J35" s="33">
        <f>+J38+J37+J36</f>
        <v>5646.4021197680513</v>
      </c>
      <c r="K35" s="29">
        <f>IF(ISNUMBER(J35/$B35*100),J35/$B35*100,0)</f>
        <v>4.6521337774546847</v>
      </c>
      <c r="L35" s="33">
        <f>+L38+L37+L36</f>
        <v>6305.2367895743955</v>
      </c>
      <c r="M35" s="29">
        <f>IF(ISNUMBER(L35/$B35*100),L35/$B35*100,0)</f>
        <v>5.1949550211691164</v>
      </c>
      <c r="N35" s="33">
        <f>+N38+N37+N36</f>
        <v>2618.6751398656015</v>
      </c>
      <c r="O35" s="29">
        <f>IF(ISNUMBER(N35/$B35*100),N35/$B35*100,0)</f>
        <v>2.157555698645508</v>
      </c>
      <c r="P35" s="33">
        <f>+P38+P37+P36</f>
        <v>0</v>
      </c>
      <c r="Q35" s="29">
        <f t="shared" ref="Q35" si="59">IF(ISNUMBER(P35/$B35*100),P35/$B35*100,0)</f>
        <v>0</v>
      </c>
      <c r="R35" s="33">
        <f>+R38+R37+R36</f>
        <v>8029.5506167775802</v>
      </c>
      <c r="S35" s="29">
        <f t="shared" ref="S35" si="60">IF(ISNUMBER(R35/$B35*100),R35/$B35*100,0)</f>
        <v>6.6156364441906881</v>
      </c>
    </row>
    <row r="36" spans="1:19" x14ac:dyDescent="0.2">
      <c r="A36" s="149" t="s">
        <v>119</v>
      </c>
      <c r="B36" s="36">
        <v>59187.153703536496</v>
      </c>
      <c r="C36" s="29">
        <f>+B36/B$35*100</f>
        <v>48.764957063832931</v>
      </c>
      <c r="D36" s="33">
        <f>+F36+H36+J36</f>
        <v>49006.283586868019</v>
      </c>
      <c r="E36" s="29">
        <f>IF(ISNUMBER(D36/$B36*100),D36/$B36*100,0)</f>
        <v>82.798851643274475</v>
      </c>
      <c r="F36" s="36">
        <v>0</v>
      </c>
      <c r="G36" s="29">
        <f>IF(ISNUMBER(F36/$B36*100),F36/$B36*100,0)</f>
        <v>0</v>
      </c>
      <c r="H36" s="36">
        <v>48085.354595055513</v>
      </c>
      <c r="I36" s="29">
        <f>IF(ISNUMBER(H36/$B36*100),H36/$B36*100,0)</f>
        <v>81.242890705491661</v>
      </c>
      <c r="J36" s="36">
        <v>920.92899181250345</v>
      </c>
      <c r="K36" s="29">
        <f>IF(ISNUMBER(J36/$B36*100),J36/$B36*100,0)</f>
        <v>1.5559609377828165</v>
      </c>
      <c r="L36" s="36">
        <v>5222.5244379806309</v>
      </c>
      <c r="M36" s="29">
        <f>IF(ISNUMBER(L36/$B36*100),L36/$B36*100,0)</f>
        <v>8.8237465584843271</v>
      </c>
      <c r="N36" s="36">
        <v>0</v>
      </c>
      <c r="O36" s="29">
        <f>IF(ISNUMBER(N36/$B36*100),N36/$B36*100,0)</f>
        <v>0</v>
      </c>
      <c r="P36" s="36">
        <v>0</v>
      </c>
      <c r="Q36" s="29">
        <f>IF(ISNUMBER(P36/$B36*100),P36/$B36*100,0)</f>
        <v>0</v>
      </c>
      <c r="R36" s="36">
        <v>4958.3456786878442</v>
      </c>
      <c r="S36" s="29">
        <f>IF(ISNUMBER(R36/$B36*100),R36/$B36*100,0)</f>
        <v>8.3774017982411912</v>
      </c>
    </row>
    <row r="37" spans="1:19" x14ac:dyDescent="0.2">
      <c r="A37" s="149" t="s">
        <v>120</v>
      </c>
      <c r="B37" s="36">
        <v>62185.153927250489</v>
      </c>
      <c r="C37" s="29">
        <f>+B37/B$35*100</f>
        <v>51.235042936167062</v>
      </c>
      <c r="D37" s="33">
        <f>+F37+H37+J37</f>
        <v>55412.561497701397</v>
      </c>
      <c r="E37" s="29">
        <f>IF(ISNUMBER(D37/$B37*100),D37/$B37*100,0)</f>
        <v>89.108988236207878</v>
      </c>
      <c r="F37" s="36">
        <v>0</v>
      </c>
      <c r="G37" s="29">
        <f>IF(ISNUMBER(F37/$B37*100),F37/$B37*100,0)</f>
        <v>0</v>
      </c>
      <c r="H37" s="36">
        <v>50687.088369745848</v>
      </c>
      <c r="I37" s="29">
        <f>IF(ISNUMBER(H37/$B37*100),H37/$B37*100,0)</f>
        <v>81.509950797973318</v>
      </c>
      <c r="J37" s="36">
        <v>4725.4731279555481</v>
      </c>
      <c r="K37" s="29">
        <f>IF(ISNUMBER(J37/$B37*100),J37/$B37*100,0)</f>
        <v>7.5990374382345518</v>
      </c>
      <c r="L37" s="36">
        <v>1082.7123515937644</v>
      </c>
      <c r="M37" s="29">
        <f>IF(ISNUMBER(L37/$B37*100),L37/$B37*100,0)</f>
        <v>1.7411106722681975</v>
      </c>
      <c r="N37" s="36">
        <v>2618.6751398656015</v>
      </c>
      <c r="O37" s="29">
        <f>IF(ISNUMBER(N37/$B37*100),N37/$B37*100,0)</f>
        <v>4.2110937651278499</v>
      </c>
      <c r="P37" s="36">
        <v>0</v>
      </c>
      <c r="Q37" s="29">
        <f>IF(ISNUMBER(P37/$B37*100),P37/$B37*100,0)</f>
        <v>0</v>
      </c>
      <c r="R37" s="36">
        <v>3071.2049380897365</v>
      </c>
      <c r="S37" s="29">
        <f>IF(ISNUMBER(R37/$B37*100),R37/$B37*100,0)</f>
        <v>4.9388073263960957</v>
      </c>
    </row>
    <row r="38" spans="1:19" x14ac:dyDescent="0.2">
      <c r="A38" s="149" t="s">
        <v>121</v>
      </c>
      <c r="B38" s="36">
        <v>0</v>
      </c>
      <c r="C38" s="29">
        <f t="shared" ref="C38:C43" si="61">+B38/B$35*100</f>
        <v>0</v>
      </c>
      <c r="D38" s="33">
        <f t="shared" ref="D38:D43" si="62">+F38+H38+J38</f>
        <v>0</v>
      </c>
      <c r="E38" s="29">
        <f t="shared" ref="E38:E43" si="63">IF(ISNUMBER(D38/$B38*100),D38/$B38*100,0)</f>
        <v>0</v>
      </c>
      <c r="F38" s="36">
        <v>0</v>
      </c>
      <c r="G38" s="29">
        <f t="shared" ref="G38:G43" si="64">IF(ISNUMBER(F38/$B38*100),F38/$B38*100,0)</f>
        <v>0</v>
      </c>
      <c r="H38" s="36">
        <v>0</v>
      </c>
      <c r="I38" s="29">
        <f t="shared" ref="I38:I43" si="65">IF(ISNUMBER(H38/$B38*100),H38/$B38*100,0)</f>
        <v>0</v>
      </c>
      <c r="J38" s="36">
        <v>0</v>
      </c>
      <c r="K38" s="29">
        <f t="shared" ref="K38:K43" si="66">IF(ISNUMBER(J38/$B38*100),J38/$B38*100,0)</f>
        <v>0</v>
      </c>
      <c r="L38" s="36">
        <v>0</v>
      </c>
      <c r="M38" s="29">
        <f t="shared" ref="M38:M43" si="67">IF(ISNUMBER(L38/$B38*100),L38/$B38*100,0)</f>
        <v>0</v>
      </c>
      <c r="N38" s="36">
        <v>0</v>
      </c>
      <c r="O38" s="29">
        <f t="shared" ref="O38:O43" si="68">IF(ISNUMBER(N38/$B38*100),N38/$B38*100,0)</f>
        <v>0</v>
      </c>
      <c r="P38" s="36">
        <v>0</v>
      </c>
      <c r="Q38" s="29">
        <f t="shared" ref="Q38:Q43" si="69">IF(ISNUMBER(P38/$B38*100),P38/$B38*100,0)</f>
        <v>0</v>
      </c>
      <c r="R38" s="36">
        <v>0</v>
      </c>
      <c r="S38" s="29">
        <f t="shared" ref="S38:S43" si="70">IF(ISNUMBER(R38/$B38*100),R38/$B38*100,0)</f>
        <v>0</v>
      </c>
    </row>
    <row r="39" spans="1:19" x14ac:dyDescent="0.2">
      <c r="A39" s="148" t="s">
        <v>45</v>
      </c>
      <c r="B39" s="36">
        <v>3672.5693647016747</v>
      </c>
      <c r="C39" s="29">
        <f t="shared" si="61"/>
        <v>3.0258709226107685</v>
      </c>
      <c r="D39" s="33">
        <f t="shared" si="62"/>
        <v>2730.6145968203923</v>
      </c>
      <c r="E39" s="29">
        <f t="shared" si="63"/>
        <v>74.351613969916187</v>
      </c>
      <c r="F39" s="36">
        <v>0</v>
      </c>
      <c r="G39" s="29">
        <f t="shared" si="64"/>
        <v>0</v>
      </c>
      <c r="H39" s="36">
        <v>2730.6145968203923</v>
      </c>
      <c r="I39" s="29">
        <f t="shared" si="65"/>
        <v>74.351613969916187</v>
      </c>
      <c r="J39" s="36">
        <v>0</v>
      </c>
      <c r="K39" s="29">
        <f t="shared" si="66"/>
        <v>0</v>
      </c>
      <c r="L39" s="36">
        <v>941.95476788128201</v>
      </c>
      <c r="M39" s="29">
        <f t="shared" si="67"/>
        <v>25.64838603008381</v>
      </c>
      <c r="N39" s="36">
        <v>0</v>
      </c>
      <c r="O39" s="29">
        <f t="shared" si="68"/>
        <v>0</v>
      </c>
      <c r="P39" s="36">
        <v>0</v>
      </c>
      <c r="Q39" s="29">
        <f t="shared" si="69"/>
        <v>0</v>
      </c>
      <c r="R39" s="36">
        <v>0</v>
      </c>
      <c r="S39" s="29">
        <f t="shared" si="70"/>
        <v>0</v>
      </c>
    </row>
    <row r="40" spans="1:19" x14ac:dyDescent="0.2">
      <c r="A40" s="148" t="s">
        <v>46</v>
      </c>
      <c r="B40" s="36">
        <v>0</v>
      </c>
      <c r="C40" s="29">
        <f t="shared" si="61"/>
        <v>0</v>
      </c>
      <c r="D40" s="33">
        <f t="shared" si="62"/>
        <v>0</v>
      </c>
      <c r="E40" s="29">
        <f t="shared" si="63"/>
        <v>0</v>
      </c>
      <c r="F40" s="36">
        <v>0</v>
      </c>
      <c r="G40" s="29">
        <f t="shared" si="64"/>
        <v>0</v>
      </c>
      <c r="H40" s="36">
        <v>0</v>
      </c>
      <c r="I40" s="29">
        <f t="shared" si="65"/>
        <v>0</v>
      </c>
      <c r="J40" s="36">
        <v>0</v>
      </c>
      <c r="K40" s="29">
        <f t="shared" si="66"/>
        <v>0</v>
      </c>
      <c r="L40" s="36">
        <v>0</v>
      </c>
      <c r="M40" s="29">
        <f t="shared" si="67"/>
        <v>0</v>
      </c>
      <c r="N40" s="36">
        <v>0</v>
      </c>
      <c r="O40" s="29">
        <f t="shared" si="68"/>
        <v>0</v>
      </c>
      <c r="P40" s="36">
        <v>0</v>
      </c>
      <c r="Q40" s="29">
        <f t="shared" si="69"/>
        <v>0</v>
      </c>
      <c r="R40" s="36">
        <v>0</v>
      </c>
      <c r="S40" s="29">
        <f t="shared" si="70"/>
        <v>0</v>
      </c>
    </row>
    <row r="41" spans="1:19" x14ac:dyDescent="0.2">
      <c r="A41" s="148" t="s">
        <v>47</v>
      </c>
      <c r="B41" s="36">
        <v>235.4886919703205</v>
      </c>
      <c r="C41" s="29">
        <f t="shared" si="61"/>
        <v>0.19402176375081709</v>
      </c>
      <c r="D41" s="33">
        <f t="shared" si="62"/>
        <v>0</v>
      </c>
      <c r="E41" s="29">
        <f t="shared" si="63"/>
        <v>0</v>
      </c>
      <c r="F41" s="36">
        <v>0</v>
      </c>
      <c r="G41" s="29">
        <f t="shared" si="64"/>
        <v>0</v>
      </c>
      <c r="H41" s="36">
        <v>0</v>
      </c>
      <c r="I41" s="29">
        <f t="shared" si="65"/>
        <v>0</v>
      </c>
      <c r="J41" s="36">
        <v>0</v>
      </c>
      <c r="K41" s="29">
        <f t="shared" si="66"/>
        <v>0</v>
      </c>
      <c r="L41" s="36">
        <v>235.4886919703205</v>
      </c>
      <c r="M41" s="29">
        <f t="shared" si="67"/>
        <v>100</v>
      </c>
      <c r="N41" s="36">
        <v>0</v>
      </c>
      <c r="O41" s="29">
        <f t="shared" si="68"/>
        <v>0</v>
      </c>
      <c r="P41" s="36">
        <v>0</v>
      </c>
      <c r="Q41" s="29">
        <f t="shared" si="69"/>
        <v>0</v>
      </c>
      <c r="R41" s="36">
        <v>0</v>
      </c>
      <c r="S41" s="29">
        <f t="shared" si="70"/>
        <v>0</v>
      </c>
    </row>
    <row r="42" spans="1:19" x14ac:dyDescent="0.2">
      <c r="A42" s="148" t="s">
        <v>48</v>
      </c>
      <c r="B42" s="36">
        <v>0</v>
      </c>
      <c r="C42" s="29">
        <f t="shared" si="61"/>
        <v>0</v>
      </c>
      <c r="D42" s="33">
        <f t="shared" si="62"/>
        <v>0</v>
      </c>
      <c r="E42" s="29">
        <f t="shared" si="63"/>
        <v>0</v>
      </c>
      <c r="F42" s="36">
        <v>0</v>
      </c>
      <c r="G42" s="29">
        <f t="shared" si="64"/>
        <v>0</v>
      </c>
      <c r="H42" s="36">
        <v>0</v>
      </c>
      <c r="I42" s="29">
        <f t="shared" si="65"/>
        <v>0</v>
      </c>
      <c r="J42" s="36">
        <v>0</v>
      </c>
      <c r="K42" s="29">
        <f t="shared" si="66"/>
        <v>0</v>
      </c>
      <c r="L42" s="36">
        <v>0</v>
      </c>
      <c r="M42" s="29">
        <f t="shared" si="67"/>
        <v>0</v>
      </c>
      <c r="N42" s="36">
        <v>0</v>
      </c>
      <c r="O42" s="29">
        <f t="shared" si="68"/>
        <v>0</v>
      </c>
      <c r="P42" s="36">
        <v>0</v>
      </c>
      <c r="Q42" s="29">
        <f t="shared" si="69"/>
        <v>0</v>
      </c>
      <c r="R42" s="36">
        <v>0</v>
      </c>
      <c r="S42" s="29">
        <f t="shared" si="70"/>
        <v>0</v>
      </c>
    </row>
    <row r="43" spans="1:19" x14ac:dyDescent="0.2">
      <c r="A43" s="148" t="s">
        <v>122</v>
      </c>
      <c r="B43" s="36">
        <v>30618.04678954367</v>
      </c>
      <c r="C43" s="29">
        <f t="shared" si="61"/>
        <v>25.226550757099698</v>
      </c>
      <c r="D43" s="33">
        <f t="shared" si="62"/>
        <v>2963.5975310428844</v>
      </c>
      <c r="E43" s="29">
        <f t="shared" si="63"/>
        <v>9.6792507745953902</v>
      </c>
      <c r="F43" s="36">
        <v>0</v>
      </c>
      <c r="G43" s="29">
        <f t="shared" si="64"/>
        <v>0</v>
      </c>
      <c r="H43" s="36">
        <v>2357.2008377255534</v>
      </c>
      <c r="I43" s="29">
        <f t="shared" si="65"/>
        <v>7.6987302747559907</v>
      </c>
      <c r="J43" s="36">
        <v>606.39669331733103</v>
      </c>
      <c r="K43" s="29">
        <f t="shared" si="66"/>
        <v>1.9805204998393979</v>
      </c>
      <c r="L43" s="36">
        <v>830.09763919537977</v>
      </c>
      <c r="M43" s="29">
        <f t="shared" si="67"/>
        <v>2.7111384501472031</v>
      </c>
      <c r="N43" s="36">
        <v>0</v>
      </c>
      <c r="O43" s="29">
        <f t="shared" si="68"/>
        <v>0</v>
      </c>
      <c r="P43" s="36">
        <v>26824.351619305398</v>
      </c>
      <c r="Q43" s="29">
        <f t="shared" si="69"/>
        <v>87.60961077525738</v>
      </c>
      <c r="R43" s="36">
        <v>0</v>
      </c>
      <c r="S43" s="29">
        <f t="shared" si="70"/>
        <v>0</v>
      </c>
    </row>
    <row r="44" spans="1:19" x14ac:dyDescent="0.2">
      <c r="A44" s="148"/>
      <c r="B44" s="36"/>
      <c r="C44" s="29"/>
      <c r="D44" s="33"/>
      <c r="E44" s="29"/>
      <c r="F44" s="36"/>
      <c r="G44" s="29"/>
      <c r="H44" s="36"/>
      <c r="I44" s="29"/>
      <c r="J44" s="36"/>
      <c r="K44" s="29"/>
      <c r="L44" s="36"/>
      <c r="M44" s="29"/>
      <c r="N44" s="36"/>
      <c r="O44" s="29"/>
      <c r="P44" s="36"/>
      <c r="Q44" s="29"/>
      <c r="R44" s="36"/>
      <c r="S44" s="29"/>
    </row>
    <row r="45" spans="1:19" x14ac:dyDescent="0.2">
      <c r="A45" s="102"/>
      <c r="B45" s="103"/>
      <c r="C45" s="104"/>
      <c r="D45" s="105"/>
      <c r="E45" s="106"/>
      <c r="F45" s="105"/>
      <c r="G45" s="106"/>
      <c r="H45" s="105"/>
      <c r="I45" s="106"/>
      <c r="J45" s="105"/>
      <c r="K45" s="107"/>
      <c r="L45" s="103"/>
      <c r="M45" s="106"/>
      <c r="N45" s="106"/>
      <c r="O45" s="106"/>
      <c r="P45" s="105"/>
      <c r="Q45" s="106"/>
      <c r="R45" s="105"/>
      <c r="S45" s="106"/>
    </row>
    <row r="46" spans="1:19" x14ac:dyDescent="0.2">
      <c r="A46" s="40" t="str">
        <f>'C03'!A37</f>
        <v>Fuente: Instituto Nacional de Estadística (INE).  LXXXI Encuesta Permanente de Hogares de Propósitos Múltiples, Junio 2024.</v>
      </c>
      <c r="B46" s="62"/>
      <c r="C46" s="63"/>
      <c r="D46" s="62"/>
      <c r="E46" s="63"/>
      <c r="F46" s="62"/>
      <c r="G46" s="63"/>
      <c r="H46" s="62"/>
      <c r="I46" s="63"/>
      <c r="J46" s="63"/>
      <c r="K46" s="63"/>
      <c r="L46" s="62"/>
      <c r="M46" s="63"/>
      <c r="N46" s="63"/>
      <c r="O46" s="63"/>
      <c r="P46" s="62"/>
      <c r="Q46" s="63"/>
      <c r="R46" s="62"/>
      <c r="S46" s="63"/>
    </row>
    <row r="47" spans="1:19" x14ac:dyDescent="0.2">
      <c r="A47" s="40" t="s">
        <v>26</v>
      </c>
      <c r="B47" s="62"/>
      <c r="C47" s="63"/>
      <c r="E47" s="63"/>
      <c r="F47" s="62"/>
      <c r="G47" s="63"/>
      <c r="H47" s="62"/>
      <c r="I47" s="63"/>
      <c r="J47" s="63"/>
      <c r="K47" s="63"/>
      <c r="L47" s="62"/>
      <c r="M47" s="63"/>
      <c r="N47" s="63"/>
      <c r="O47" s="63"/>
    </row>
    <row r="48" spans="1:19" x14ac:dyDescent="0.2">
      <c r="A48" s="40" t="s">
        <v>27</v>
      </c>
      <c r="B48" s="62"/>
      <c r="C48" s="63"/>
      <c r="D48" s="62"/>
      <c r="E48" s="63"/>
      <c r="F48" s="62"/>
      <c r="G48" s="63"/>
      <c r="H48" s="62"/>
      <c r="I48" s="63"/>
      <c r="J48" s="63"/>
      <c r="K48" s="63"/>
      <c r="L48" s="62"/>
      <c r="M48" s="63"/>
      <c r="N48" s="63"/>
      <c r="O48" s="63"/>
    </row>
    <row r="49" spans="1:19" x14ac:dyDescent="0.2">
      <c r="A49" s="40" t="s">
        <v>80</v>
      </c>
      <c r="B49" s="62"/>
      <c r="C49" s="63"/>
      <c r="D49" s="62"/>
      <c r="E49" s="63"/>
      <c r="F49" s="33"/>
      <c r="G49" s="63"/>
      <c r="H49" s="33"/>
      <c r="I49" s="63"/>
      <c r="J49" s="63"/>
      <c r="K49" s="63"/>
      <c r="L49" s="62"/>
      <c r="M49" s="63"/>
      <c r="N49" s="63"/>
      <c r="O49" s="63"/>
    </row>
    <row r="50" spans="1:19" x14ac:dyDescent="0.2">
      <c r="A50" s="40" t="s">
        <v>141</v>
      </c>
      <c r="B50" s="62"/>
      <c r="C50" s="63"/>
      <c r="D50" s="62"/>
      <c r="E50" s="63"/>
      <c r="F50" s="33"/>
      <c r="G50" s="63"/>
      <c r="H50" s="33"/>
      <c r="I50" s="63"/>
      <c r="J50" s="63"/>
      <c r="K50" s="63"/>
      <c r="L50" s="62"/>
      <c r="M50" s="63"/>
      <c r="N50" s="63"/>
      <c r="O50" s="63"/>
    </row>
    <row r="51" spans="1:19" x14ac:dyDescent="0.2">
      <c r="A51" s="150" t="s">
        <v>138</v>
      </c>
      <c r="B51" s="62"/>
      <c r="C51" s="63"/>
      <c r="D51" s="62"/>
      <c r="E51" s="63"/>
      <c r="F51" s="33"/>
      <c r="G51" s="63"/>
      <c r="H51" s="33"/>
      <c r="I51" s="63"/>
      <c r="J51" s="63"/>
      <c r="K51" s="63"/>
      <c r="L51" s="62"/>
      <c r="M51" s="63"/>
      <c r="N51" s="63"/>
      <c r="O51" s="63"/>
    </row>
    <row r="52" spans="1:19" x14ac:dyDescent="0.2">
      <c r="A52" s="40"/>
      <c r="B52" s="139"/>
      <c r="C52" s="155"/>
      <c r="D52" s="139"/>
      <c r="E52" s="155"/>
      <c r="F52" s="33"/>
      <c r="G52" s="155"/>
      <c r="H52" s="33"/>
      <c r="I52" s="155"/>
      <c r="J52" s="63"/>
      <c r="K52" s="63"/>
      <c r="L52" s="62"/>
      <c r="M52" s="63"/>
      <c r="N52" s="63"/>
      <c r="O52" s="63"/>
    </row>
    <row r="53" spans="1:19" x14ac:dyDescent="0.2">
      <c r="A53" s="40"/>
      <c r="B53" s="62"/>
      <c r="C53" s="63"/>
      <c r="D53" s="62"/>
      <c r="E53" s="63"/>
      <c r="F53" s="33"/>
      <c r="G53" s="63"/>
      <c r="H53" s="33"/>
      <c r="I53" s="63"/>
      <c r="J53" s="63"/>
      <c r="K53" s="63"/>
      <c r="L53" s="62"/>
      <c r="M53" s="63"/>
      <c r="N53" s="63"/>
      <c r="O53" s="63"/>
    </row>
    <row r="54" spans="1:19" ht="21.75" customHeight="1" x14ac:dyDescent="0.2">
      <c r="A54" s="64"/>
      <c r="B54" s="62"/>
      <c r="C54" s="63"/>
      <c r="D54" s="62"/>
      <c r="E54" s="63"/>
      <c r="G54" s="63"/>
      <c r="H54" s="33"/>
      <c r="I54" s="63"/>
      <c r="J54" s="63"/>
      <c r="K54" s="63"/>
      <c r="L54" s="62"/>
      <c r="M54" s="63"/>
      <c r="N54" s="63"/>
      <c r="O54" s="63"/>
    </row>
    <row r="55" spans="1:19" x14ac:dyDescent="0.2">
      <c r="A55" s="178" t="s">
        <v>123</v>
      </c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</row>
    <row r="56" spans="1:19" ht="10.199999999999999" customHeight="1" x14ac:dyDescent="0.2">
      <c r="A56" t="s">
        <v>79</v>
      </c>
      <c r="E56" s="63"/>
    </row>
    <row r="57" spans="1:19" ht="10.199999999999999" customHeight="1" x14ac:dyDescent="0.2">
      <c r="A57" s="177" t="s">
        <v>11</v>
      </c>
      <c r="B57" s="158" t="s">
        <v>51</v>
      </c>
      <c r="C57" s="158"/>
      <c r="D57" s="180" t="s">
        <v>9</v>
      </c>
      <c r="E57" s="180"/>
      <c r="F57" s="180"/>
      <c r="G57" s="180"/>
      <c r="H57" s="180"/>
      <c r="I57" s="180"/>
      <c r="J57" s="180"/>
      <c r="K57" s="180"/>
      <c r="L57" s="158" t="s">
        <v>55</v>
      </c>
      <c r="M57" s="158"/>
      <c r="N57" s="158" t="s">
        <v>124</v>
      </c>
      <c r="O57" s="158"/>
      <c r="P57" s="158" t="s">
        <v>56</v>
      </c>
      <c r="Q57" s="158"/>
      <c r="R57" s="158" t="s">
        <v>118</v>
      </c>
      <c r="S57" s="158"/>
    </row>
    <row r="58" spans="1:19" x14ac:dyDescent="0.2">
      <c r="A58" s="178"/>
      <c r="B58" s="159"/>
      <c r="C58" s="159"/>
      <c r="D58" s="181" t="s">
        <v>12</v>
      </c>
      <c r="E58" s="181"/>
      <c r="F58" s="157" t="s">
        <v>52</v>
      </c>
      <c r="G58" s="157"/>
      <c r="H58" s="157" t="s">
        <v>53</v>
      </c>
      <c r="I58" s="157"/>
      <c r="J58" s="157" t="s">
        <v>54</v>
      </c>
      <c r="K58" s="157"/>
      <c r="L58" s="159"/>
      <c r="M58" s="159"/>
      <c r="N58" s="159"/>
      <c r="O58" s="159"/>
      <c r="P58" s="159"/>
      <c r="Q58" s="159"/>
      <c r="R58" s="159"/>
      <c r="S58" s="159"/>
    </row>
    <row r="59" spans="1:19" x14ac:dyDescent="0.2">
      <c r="A59" s="179"/>
      <c r="B59" s="53" t="s">
        <v>3</v>
      </c>
      <c r="C59" s="54" t="s">
        <v>34</v>
      </c>
      <c r="D59" s="53" t="s">
        <v>3</v>
      </c>
      <c r="E59" s="54" t="s">
        <v>35</v>
      </c>
      <c r="F59" s="53" t="s">
        <v>3</v>
      </c>
      <c r="G59" s="54" t="s">
        <v>35</v>
      </c>
      <c r="H59" s="53" t="s">
        <v>3</v>
      </c>
      <c r="I59" s="54" t="s">
        <v>35</v>
      </c>
      <c r="J59" s="53" t="s">
        <v>3</v>
      </c>
      <c r="K59" s="54" t="s">
        <v>35</v>
      </c>
      <c r="L59" s="53" t="s">
        <v>3</v>
      </c>
      <c r="M59" s="54" t="s">
        <v>35</v>
      </c>
      <c r="N59" s="53" t="s">
        <v>3</v>
      </c>
      <c r="O59" s="54" t="s">
        <v>35</v>
      </c>
      <c r="P59" s="53" t="s">
        <v>3</v>
      </c>
      <c r="Q59" s="54" t="s">
        <v>35</v>
      </c>
      <c r="R59" s="53" t="s">
        <v>3</v>
      </c>
      <c r="S59" s="54" t="s">
        <v>35</v>
      </c>
    </row>
    <row r="60" spans="1:19" x14ac:dyDescent="0.2">
      <c r="A60" s="64"/>
      <c r="B60" s="62"/>
      <c r="C60" s="63"/>
      <c r="D60" s="62"/>
      <c r="E60" s="63"/>
      <c r="F60" s="62"/>
      <c r="G60" s="63"/>
      <c r="H60" s="62"/>
      <c r="I60" s="63"/>
      <c r="J60" s="63"/>
      <c r="K60" s="63"/>
      <c r="L60" s="62"/>
      <c r="M60" s="63"/>
      <c r="N60" s="63"/>
      <c r="O60" s="63"/>
    </row>
    <row r="61" spans="1:19" x14ac:dyDescent="0.2">
      <c r="A61" s="6" t="str">
        <f t="shared" ref="A61:S61" si="71">A7</f>
        <v>Total Nacional 2/</v>
      </c>
      <c r="B61" s="10">
        <f t="shared" si="71"/>
        <v>249377.00928658358</v>
      </c>
      <c r="C61" s="6">
        <f t="shared" si="71"/>
        <v>100</v>
      </c>
      <c r="D61" s="10">
        <f t="shared" si="71"/>
        <v>152705.4839797382</v>
      </c>
      <c r="E61" s="6">
        <f t="shared" si="71"/>
        <v>61.234788409964992</v>
      </c>
      <c r="F61" s="10">
        <f t="shared" si="71"/>
        <v>0</v>
      </c>
      <c r="G61" s="6">
        <f t="shared" si="71"/>
        <v>0</v>
      </c>
      <c r="H61" s="10">
        <f t="shared" si="71"/>
        <v>145084.90871566682</v>
      </c>
      <c r="I61" s="6">
        <f t="shared" si="71"/>
        <v>58.17894325171553</v>
      </c>
      <c r="J61" s="10">
        <f t="shared" si="71"/>
        <v>7620.5752640713836</v>
      </c>
      <c r="K61" s="6">
        <f t="shared" si="71"/>
        <v>3.0558451582494652</v>
      </c>
      <c r="L61" s="10">
        <f t="shared" si="71"/>
        <v>11478.621666530382</v>
      </c>
      <c r="M61" s="6">
        <f t="shared" si="71"/>
        <v>4.6029189697030866</v>
      </c>
      <c r="N61" s="10">
        <f t="shared" si="71"/>
        <v>3413.2081361154596</v>
      </c>
      <c r="O61" s="6">
        <f t="shared" si="71"/>
        <v>1.3686939890248693</v>
      </c>
      <c r="P61" s="10">
        <f t="shared" si="71"/>
        <v>67554.981322509557</v>
      </c>
      <c r="Q61" s="6">
        <f t="shared" si="71"/>
        <v>27.089498553122638</v>
      </c>
      <c r="R61" s="10">
        <f t="shared" si="71"/>
        <v>14224.714181690068</v>
      </c>
      <c r="S61" s="6">
        <f t="shared" si="71"/>
        <v>5.704100078184454</v>
      </c>
    </row>
    <row r="62" spans="1:19" x14ac:dyDescent="0.2">
      <c r="A62" s="64"/>
      <c r="B62" s="4"/>
      <c r="C62" s="42"/>
      <c r="D62" s="4"/>
      <c r="E62" s="42"/>
      <c r="F62" s="4"/>
      <c r="G62" s="42"/>
      <c r="H62" s="4"/>
      <c r="I62" s="42"/>
      <c r="J62" s="4"/>
      <c r="K62" s="42"/>
      <c r="L62" s="4"/>
      <c r="M62" s="42"/>
      <c r="N62" s="4"/>
      <c r="O62" s="42"/>
      <c r="P62" s="4"/>
      <c r="Q62" s="42"/>
      <c r="R62" s="4"/>
      <c r="S62" s="42"/>
    </row>
    <row r="63" spans="1:19" x14ac:dyDescent="0.2">
      <c r="A63" s="51" t="s">
        <v>49</v>
      </c>
      <c r="B63" s="4"/>
      <c r="C63" s="42"/>
      <c r="D63" s="4"/>
      <c r="E63" s="42"/>
      <c r="F63" s="4"/>
      <c r="G63" s="42"/>
      <c r="H63" s="4"/>
      <c r="I63" s="42"/>
      <c r="J63" s="4"/>
      <c r="K63" s="42"/>
      <c r="L63" s="4"/>
      <c r="M63" s="42"/>
      <c r="N63" s="4"/>
      <c r="O63" s="42"/>
      <c r="P63" s="4"/>
      <c r="Q63" s="42"/>
      <c r="R63" s="4"/>
      <c r="S63" s="42"/>
    </row>
    <row r="64" spans="1:19" x14ac:dyDescent="0.2">
      <c r="A64" s="52" t="s">
        <v>83</v>
      </c>
      <c r="B64" s="36">
        <v>92100.232889500359</v>
      </c>
      <c r="C64" s="12">
        <f>B64/$B$61*100</f>
        <v>36.932126643502627</v>
      </c>
      <c r="D64" s="33">
        <f>+F64+H64+J64</f>
        <v>55765.287641188617</v>
      </c>
      <c r="E64" s="12">
        <f>IFERROR((D64/B64*100),0)</f>
        <v>60.548476254228881</v>
      </c>
      <c r="F64" s="36">
        <v>0</v>
      </c>
      <c r="G64" s="151">
        <v>0</v>
      </c>
      <c r="H64" s="36">
        <v>55765.287641188617</v>
      </c>
      <c r="I64" s="151">
        <v>60.548476254228881</v>
      </c>
      <c r="J64" s="36">
        <v>0</v>
      </c>
      <c r="K64" s="151">
        <v>0</v>
      </c>
      <c r="L64" s="36">
        <v>4141.2368545066365</v>
      </c>
      <c r="M64" s="151">
        <v>4.4964455838838031</v>
      </c>
      <c r="N64" s="36">
        <v>0</v>
      </c>
      <c r="O64" s="151">
        <v>0</v>
      </c>
      <c r="P64" s="36">
        <v>27253.620448560676</v>
      </c>
      <c r="Q64" s="151">
        <v>29.591261165711614</v>
      </c>
      <c r="R64" s="36">
        <v>4940.0879452443496</v>
      </c>
      <c r="S64" s="151">
        <v>5.363816996175621</v>
      </c>
    </row>
    <row r="65" spans="1:19" x14ac:dyDescent="0.2">
      <c r="A65" s="52" t="s">
        <v>84</v>
      </c>
      <c r="B65" s="36">
        <v>635.81946831986545</v>
      </c>
      <c r="C65" s="12">
        <f t="shared" ref="C65:C87" si="72">B65/$B$61*100</f>
        <v>0.25496314601687398</v>
      </c>
      <c r="D65" s="33">
        <f t="shared" ref="D65:D87" si="73">+F65+H65+J65</f>
        <v>635.81946831986545</v>
      </c>
      <c r="E65" s="12">
        <f t="shared" ref="E65:E87" si="74">IFERROR((D65/B65*100),0)</f>
        <v>100</v>
      </c>
      <c r="F65" s="36">
        <v>0</v>
      </c>
      <c r="G65" s="151">
        <v>0</v>
      </c>
      <c r="H65" s="36">
        <v>635.81946831986545</v>
      </c>
      <c r="I65" s="151">
        <v>100</v>
      </c>
      <c r="J65" s="36">
        <v>0</v>
      </c>
      <c r="K65" s="151">
        <v>0</v>
      </c>
      <c r="L65" s="36">
        <v>0</v>
      </c>
      <c r="M65" s="151">
        <v>0</v>
      </c>
      <c r="N65" s="36">
        <v>0</v>
      </c>
      <c r="O65" s="151">
        <v>0</v>
      </c>
      <c r="P65" s="36">
        <v>0</v>
      </c>
      <c r="Q65" s="151">
        <v>0</v>
      </c>
      <c r="R65" s="36">
        <v>0</v>
      </c>
      <c r="S65" s="151">
        <v>0</v>
      </c>
    </row>
    <row r="66" spans="1:19" x14ac:dyDescent="0.2">
      <c r="A66" s="52" t="s">
        <v>50</v>
      </c>
      <c r="B66" s="36">
        <v>21639.577077845806</v>
      </c>
      <c r="C66" s="12">
        <f t="shared" si="72"/>
        <v>8.67745472597983</v>
      </c>
      <c r="D66" s="33">
        <f t="shared" si="73"/>
        <v>11143.760168104031</v>
      </c>
      <c r="E66" s="12">
        <f t="shared" si="74"/>
        <v>51.49712551227632</v>
      </c>
      <c r="F66" s="36">
        <v>0</v>
      </c>
      <c r="G66" s="151">
        <v>0</v>
      </c>
      <c r="H66" s="36">
        <v>11143.760168104031</v>
      </c>
      <c r="I66" s="151">
        <v>51.49712551227632</v>
      </c>
      <c r="J66" s="36">
        <v>0</v>
      </c>
      <c r="K66" s="151">
        <v>0</v>
      </c>
      <c r="L66" s="36">
        <v>1290.335044364127</v>
      </c>
      <c r="M66" s="151">
        <v>5.962847793754471</v>
      </c>
      <c r="N66" s="36">
        <v>0</v>
      </c>
      <c r="O66" s="151">
        <v>0</v>
      </c>
      <c r="P66" s="36">
        <v>5724.5787049878109</v>
      </c>
      <c r="Q66" s="151">
        <v>26.454207882133367</v>
      </c>
      <c r="R66" s="36">
        <v>3480.9031603898447</v>
      </c>
      <c r="S66" s="151">
        <v>16.085818811835875</v>
      </c>
    </row>
    <row r="67" spans="1:19" x14ac:dyDescent="0.2">
      <c r="A67" s="52" t="s">
        <v>85</v>
      </c>
      <c r="B67" s="36">
        <v>0</v>
      </c>
      <c r="C67" s="12">
        <f t="shared" si="72"/>
        <v>0</v>
      </c>
      <c r="D67" s="33">
        <f t="shared" si="73"/>
        <v>0</v>
      </c>
      <c r="E67" s="12">
        <f t="shared" si="74"/>
        <v>0</v>
      </c>
      <c r="F67" s="36">
        <v>0</v>
      </c>
      <c r="G67" s="151">
        <v>0</v>
      </c>
      <c r="H67" s="36">
        <v>0</v>
      </c>
      <c r="I67" s="151">
        <v>0</v>
      </c>
      <c r="J67" s="36">
        <v>0</v>
      </c>
      <c r="K67" s="151">
        <v>0</v>
      </c>
      <c r="L67" s="36">
        <v>0</v>
      </c>
      <c r="M67" s="151">
        <v>0</v>
      </c>
      <c r="N67" s="36">
        <v>0</v>
      </c>
      <c r="O67" s="151">
        <v>0</v>
      </c>
      <c r="P67" s="36">
        <v>0</v>
      </c>
      <c r="Q67" s="151">
        <v>0</v>
      </c>
      <c r="R67" s="36">
        <v>0</v>
      </c>
      <c r="S67" s="151">
        <v>0</v>
      </c>
    </row>
    <row r="68" spans="1:19" x14ac:dyDescent="0.2">
      <c r="A68" s="52" t="s">
        <v>86</v>
      </c>
      <c r="B68" s="36">
        <v>0</v>
      </c>
      <c r="C68" s="12">
        <f t="shared" si="72"/>
        <v>0</v>
      </c>
      <c r="D68" s="33">
        <f t="shared" si="73"/>
        <v>0</v>
      </c>
      <c r="E68" s="12">
        <f t="shared" si="74"/>
        <v>0</v>
      </c>
      <c r="F68" s="36">
        <v>0</v>
      </c>
      <c r="G68" s="151">
        <v>0</v>
      </c>
      <c r="H68" s="36">
        <v>0</v>
      </c>
      <c r="I68" s="151">
        <v>0</v>
      </c>
      <c r="J68" s="36">
        <v>0</v>
      </c>
      <c r="K68" s="151">
        <v>0</v>
      </c>
      <c r="L68" s="36">
        <v>0</v>
      </c>
      <c r="M68" s="151">
        <v>0</v>
      </c>
      <c r="N68" s="36">
        <v>0</v>
      </c>
      <c r="O68" s="151">
        <v>0</v>
      </c>
      <c r="P68" s="36">
        <v>0</v>
      </c>
      <c r="Q68" s="151">
        <v>0</v>
      </c>
      <c r="R68" s="36">
        <v>0</v>
      </c>
      <c r="S68" s="151">
        <v>0</v>
      </c>
    </row>
    <row r="69" spans="1:19" x14ac:dyDescent="0.2">
      <c r="A69" s="52" t="s">
        <v>87</v>
      </c>
      <c r="B69" s="36">
        <v>25219.10778225799</v>
      </c>
      <c r="C69" s="12">
        <f t="shared" si="72"/>
        <v>10.112843944357452</v>
      </c>
      <c r="D69" s="33">
        <f t="shared" si="73"/>
        <v>24158.340740220912</v>
      </c>
      <c r="E69" s="12">
        <f t="shared" si="74"/>
        <v>95.793796310338379</v>
      </c>
      <c r="F69" s="36">
        <v>0</v>
      </c>
      <c r="G69" s="151">
        <v>0</v>
      </c>
      <c r="H69" s="36">
        <v>24158.340740220912</v>
      </c>
      <c r="I69" s="151">
        <v>95.793796310338379</v>
      </c>
      <c r="J69" s="36">
        <v>0</v>
      </c>
      <c r="K69" s="151">
        <v>0</v>
      </c>
      <c r="L69" s="36">
        <v>0</v>
      </c>
      <c r="M69" s="151">
        <v>0</v>
      </c>
      <c r="N69" s="36">
        <v>0</v>
      </c>
      <c r="O69" s="151">
        <v>0</v>
      </c>
      <c r="P69" s="36">
        <v>1060.767042037076</v>
      </c>
      <c r="Q69" s="151">
        <v>4.2062036896616188</v>
      </c>
      <c r="R69" s="36">
        <v>0</v>
      </c>
      <c r="S69" s="151">
        <v>0</v>
      </c>
    </row>
    <row r="70" spans="1:19" x14ac:dyDescent="0.2">
      <c r="A70" s="52" t="s">
        <v>88</v>
      </c>
      <c r="B70" s="36">
        <v>67013.482377598775</v>
      </c>
      <c r="C70" s="12">
        <f t="shared" si="72"/>
        <v>26.87235786863857</v>
      </c>
      <c r="D70" s="33">
        <f t="shared" si="73"/>
        <v>31215.00326125983</v>
      </c>
      <c r="E70" s="12">
        <f t="shared" si="74"/>
        <v>46.580183798498375</v>
      </c>
      <c r="F70" s="36">
        <v>0</v>
      </c>
      <c r="G70" s="151">
        <v>0</v>
      </c>
      <c r="H70" s="36">
        <v>31215.00326125983</v>
      </c>
      <c r="I70" s="151">
        <v>46.580183798498375</v>
      </c>
      <c r="J70" s="36">
        <v>0</v>
      </c>
      <c r="K70" s="151">
        <v>0</v>
      </c>
      <c r="L70" s="36">
        <v>2635.1367326832146</v>
      </c>
      <c r="M70" s="151">
        <v>3.9322486150400184</v>
      </c>
      <c r="N70" s="36">
        <v>3413.2081361154596</v>
      </c>
      <c r="O70" s="151">
        <v>5.0933155762345885</v>
      </c>
      <c r="P70" s="36">
        <v>29025.645736233055</v>
      </c>
      <c r="Q70" s="151">
        <v>43.313143424905384</v>
      </c>
      <c r="R70" s="36">
        <v>724.48851130717026</v>
      </c>
      <c r="S70" s="151">
        <v>1.0811085853215587</v>
      </c>
    </row>
    <row r="71" spans="1:19" x14ac:dyDescent="0.2">
      <c r="A71" s="52" t="s">
        <v>89</v>
      </c>
      <c r="B71" s="36">
        <v>5205.4222667371059</v>
      </c>
      <c r="C71" s="12">
        <f t="shared" si="72"/>
        <v>2.0873705565836844</v>
      </c>
      <c r="D71" s="33">
        <f t="shared" si="73"/>
        <v>2006.570989075236</v>
      </c>
      <c r="E71" s="12">
        <f t="shared" si="74"/>
        <v>38.54770825985279</v>
      </c>
      <c r="F71" s="36">
        <v>0</v>
      </c>
      <c r="G71" s="151">
        <v>0</v>
      </c>
      <c r="H71" s="36">
        <v>2006.570989075236</v>
      </c>
      <c r="I71" s="151">
        <v>38.54770825985279</v>
      </c>
      <c r="J71" s="36">
        <v>0</v>
      </c>
      <c r="K71" s="151">
        <v>0</v>
      </c>
      <c r="L71" s="36">
        <v>364.47184108428684</v>
      </c>
      <c r="M71" s="151">
        <v>7.001772813192872</v>
      </c>
      <c r="N71" s="36">
        <v>0</v>
      </c>
      <c r="O71" s="151">
        <v>0</v>
      </c>
      <c r="P71" s="36">
        <v>1027.4808917383466</v>
      </c>
      <c r="Q71" s="151">
        <v>19.738665550804551</v>
      </c>
      <c r="R71" s="36">
        <v>1806.8985448392373</v>
      </c>
      <c r="S71" s="151">
        <v>34.71185337614979</v>
      </c>
    </row>
    <row r="72" spans="1:19" x14ac:dyDescent="0.2">
      <c r="A72" s="52" t="s">
        <v>90</v>
      </c>
      <c r="B72" s="36">
        <v>11801.657559933221</v>
      </c>
      <c r="C72" s="12">
        <f t="shared" si="72"/>
        <v>4.7324561288529923</v>
      </c>
      <c r="D72" s="33">
        <f t="shared" si="73"/>
        <v>9115.0334924289091</v>
      </c>
      <c r="E72" s="12">
        <f t="shared" si="74"/>
        <v>77.235197226655401</v>
      </c>
      <c r="F72" s="36">
        <v>0</v>
      </c>
      <c r="G72" s="151">
        <v>0</v>
      </c>
      <c r="H72" s="36">
        <v>9115.0334924289091</v>
      </c>
      <c r="I72" s="151">
        <v>77.235197226655401</v>
      </c>
      <c r="J72" s="36">
        <v>0</v>
      </c>
      <c r="K72" s="151">
        <v>0</v>
      </c>
      <c r="L72" s="36">
        <v>0</v>
      </c>
      <c r="M72" s="151">
        <v>0</v>
      </c>
      <c r="N72" s="36">
        <v>0</v>
      </c>
      <c r="O72" s="151">
        <v>0</v>
      </c>
      <c r="P72" s="36">
        <v>2686.6240675043105</v>
      </c>
      <c r="Q72" s="151">
        <v>22.764802773344599</v>
      </c>
      <c r="R72" s="36">
        <v>0</v>
      </c>
      <c r="S72" s="151">
        <v>0</v>
      </c>
    </row>
    <row r="73" spans="1:19" x14ac:dyDescent="0.2">
      <c r="A73" s="50" t="s">
        <v>91</v>
      </c>
      <c r="B73" s="36">
        <v>0</v>
      </c>
      <c r="C73" s="12">
        <f t="shared" si="72"/>
        <v>0</v>
      </c>
      <c r="D73" s="33">
        <f t="shared" si="73"/>
        <v>0</v>
      </c>
      <c r="E73" s="12">
        <f t="shared" si="74"/>
        <v>0</v>
      </c>
      <c r="F73" s="36">
        <v>0</v>
      </c>
      <c r="G73" s="151">
        <v>0</v>
      </c>
      <c r="H73" s="36">
        <v>0</v>
      </c>
      <c r="I73" s="151">
        <v>0</v>
      </c>
      <c r="J73" s="36">
        <v>0</v>
      </c>
      <c r="K73" s="151">
        <v>0</v>
      </c>
      <c r="L73" s="36">
        <v>0</v>
      </c>
      <c r="M73" s="151">
        <v>0</v>
      </c>
      <c r="N73" s="36">
        <v>0</v>
      </c>
      <c r="O73" s="151">
        <v>0</v>
      </c>
      <c r="P73" s="36">
        <v>0</v>
      </c>
      <c r="Q73" s="151">
        <v>0</v>
      </c>
      <c r="R73" s="36">
        <v>0</v>
      </c>
      <c r="S73" s="151">
        <v>0</v>
      </c>
    </row>
    <row r="74" spans="1:19" x14ac:dyDescent="0.2">
      <c r="A74" s="50" t="s">
        <v>92</v>
      </c>
      <c r="B74" s="36">
        <v>0</v>
      </c>
      <c r="C74" s="12">
        <f t="shared" si="72"/>
        <v>0</v>
      </c>
      <c r="D74" s="33">
        <f t="shared" si="73"/>
        <v>0</v>
      </c>
      <c r="E74" s="12">
        <f t="shared" si="74"/>
        <v>0</v>
      </c>
      <c r="F74" s="36">
        <v>0</v>
      </c>
      <c r="G74" s="151">
        <v>0</v>
      </c>
      <c r="H74" s="36">
        <v>0</v>
      </c>
      <c r="I74" s="151">
        <v>0</v>
      </c>
      <c r="J74" s="36">
        <v>0</v>
      </c>
      <c r="K74" s="151">
        <v>0</v>
      </c>
      <c r="L74" s="36">
        <v>0</v>
      </c>
      <c r="M74" s="151">
        <v>0</v>
      </c>
      <c r="N74" s="36">
        <v>0</v>
      </c>
      <c r="O74" s="151">
        <v>0</v>
      </c>
      <c r="P74" s="36">
        <v>0</v>
      </c>
      <c r="Q74" s="151">
        <v>0</v>
      </c>
      <c r="R74" s="36">
        <v>0</v>
      </c>
      <c r="S74" s="151">
        <v>0</v>
      </c>
    </row>
    <row r="75" spans="1:19" x14ac:dyDescent="0.2">
      <c r="A75" s="50" t="s">
        <v>93</v>
      </c>
      <c r="B75" s="36">
        <v>0</v>
      </c>
      <c r="C75" s="12">
        <f t="shared" si="72"/>
        <v>0</v>
      </c>
      <c r="D75" s="33">
        <f t="shared" si="73"/>
        <v>0</v>
      </c>
      <c r="E75" s="12">
        <f t="shared" si="74"/>
        <v>0</v>
      </c>
      <c r="F75" s="36">
        <v>0</v>
      </c>
      <c r="G75" s="151">
        <v>0</v>
      </c>
      <c r="H75" s="36">
        <v>0</v>
      </c>
      <c r="I75" s="151">
        <v>0</v>
      </c>
      <c r="J75" s="36">
        <v>0</v>
      </c>
      <c r="K75" s="151">
        <v>0</v>
      </c>
      <c r="L75" s="36">
        <v>0</v>
      </c>
      <c r="M75" s="151">
        <v>0</v>
      </c>
      <c r="N75" s="36">
        <v>0</v>
      </c>
      <c r="O75" s="151">
        <v>0</v>
      </c>
      <c r="P75" s="36">
        <v>0</v>
      </c>
      <c r="Q75" s="151">
        <v>0</v>
      </c>
      <c r="R75" s="36">
        <v>0</v>
      </c>
      <c r="S75" s="151">
        <v>0</v>
      </c>
    </row>
    <row r="76" spans="1:19" x14ac:dyDescent="0.2">
      <c r="A76" s="50" t="s">
        <v>94</v>
      </c>
      <c r="B76" s="36">
        <v>0</v>
      </c>
      <c r="C76" s="12">
        <f t="shared" si="72"/>
        <v>0</v>
      </c>
      <c r="D76" s="33">
        <f t="shared" si="73"/>
        <v>0</v>
      </c>
      <c r="E76" s="12">
        <f t="shared" si="74"/>
        <v>0</v>
      </c>
      <c r="F76" s="36">
        <v>0</v>
      </c>
      <c r="G76" s="151">
        <v>0</v>
      </c>
      <c r="H76" s="36">
        <v>0</v>
      </c>
      <c r="I76" s="151">
        <v>0</v>
      </c>
      <c r="J76" s="36">
        <v>0</v>
      </c>
      <c r="K76" s="151">
        <v>0</v>
      </c>
      <c r="L76" s="36">
        <v>0</v>
      </c>
      <c r="M76" s="151">
        <v>0</v>
      </c>
      <c r="N76" s="36">
        <v>0</v>
      </c>
      <c r="O76" s="151">
        <v>0</v>
      </c>
      <c r="P76" s="36">
        <v>0</v>
      </c>
      <c r="Q76" s="151">
        <v>0</v>
      </c>
      <c r="R76" s="36">
        <v>0</v>
      </c>
      <c r="S76" s="151">
        <v>0</v>
      </c>
    </row>
    <row r="77" spans="1:19" x14ac:dyDescent="0.2">
      <c r="A77" s="50" t="s">
        <v>95</v>
      </c>
      <c r="B77" s="36">
        <v>2610.488754753037</v>
      </c>
      <c r="C77" s="12">
        <f t="shared" si="72"/>
        <v>1.0468040988305656</v>
      </c>
      <c r="D77" s="33">
        <f t="shared" si="73"/>
        <v>1701.8021572631333</v>
      </c>
      <c r="E77" s="12">
        <f t="shared" si="74"/>
        <v>65.190939978752397</v>
      </c>
      <c r="F77" s="36">
        <v>0</v>
      </c>
      <c r="G77" s="151">
        <v>0</v>
      </c>
      <c r="H77" s="36">
        <v>1701.8021572631333</v>
      </c>
      <c r="I77" s="151">
        <v>65.190939978752397</v>
      </c>
      <c r="J77" s="36">
        <v>0</v>
      </c>
      <c r="K77" s="151">
        <v>0</v>
      </c>
      <c r="L77" s="36">
        <v>529.68866416657215</v>
      </c>
      <c r="M77" s="151">
        <v>20.290785133708912</v>
      </c>
      <c r="N77" s="36">
        <v>0</v>
      </c>
      <c r="O77" s="151">
        <v>0</v>
      </c>
      <c r="P77" s="36">
        <v>378.99793332333189</v>
      </c>
      <c r="Q77" s="151">
        <v>14.518274887538698</v>
      </c>
      <c r="R77" s="36">
        <v>0</v>
      </c>
      <c r="S77" s="151">
        <v>0</v>
      </c>
    </row>
    <row r="78" spans="1:19" x14ac:dyDescent="0.2">
      <c r="A78" s="50" t="s">
        <v>96</v>
      </c>
      <c r="B78" s="36">
        <v>353.23303795548077</v>
      </c>
      <c r="C78" s="12">
        <f t="shared" si="72"/>
        <v>0.14164619223159663</v>
      </c>
      <c r="D78" s="33">
        <f t="shared" si="73"/>
        <v>353.23303795548077</v>
      </c>
      <c r="E78" s="12">
        <f t="shared" si="74"/>
        <v>100</v>
      </c>
      <c r="F78" s="36">
        <v>0</v>
      </c>
      <c r="G78" s="151">
        <v>0</v>
      </c>
      <c r="H78" s="36">
        <v>353.23303795548077</v>
      </c>
      <c r="I78" s="151">
        <v>100</v>
      </c>
      <c r="J78" s="36">
        <v>0</v>
      </c>
      <c r="K78" s="151">
        <v>0</v>
      </c>
      <c r="L78" s="36">
        <v>0</v>
      </c>
      <c r="M78" s="151">
        <v>0</v>
      </c>
      <c r="N78" s="36">
        <v>0</v>
      </c>
      <c r="O78" s="151">
        <v>0</v>
      </c>
      <c r="P78" s="36">
        <v>0</v>
      </c>
      <c r="Q78" s="151">
        <v>0</v>
      </c>
      <c r="R78" s="36">
        <v>0</v>
      </c>
      <c r="S78" s="151">
        <v>0</v>
      </c>
    </row>
    <row r="79" spans="1:19" x14ac:dyDescent="0.2">
      <c r="A79" s="50" t="s">
        <v>97</v>
      </c>
      <c r="B79" s="36">
        <v>688.8044240131876</v>
      </c>
      <c r="C79" s="12">
        <f t="shared" si="72"/>
        <v>0.27621007485161347</v>
      </c>
      <c r="D79" s="33">
        <f t="shared" si="73"/>
        <v>688.8044240131876</v>
      </c>
      <c r="E79" s="12">
        <f t="shared" si="74"/>
        <v>100</v>
      </c>
      <c r="F79" s="36">
        <v>0</v>
      </c>
      <c r="G79" s="151">
        <v>0</v>
      </c>
      <c r="H79" s="36">
        <v>688.8044240131876</v>
      </c>
      <c r="I79" s="151">
        <v>100</v>
      </c>
      <c r="J79" s="36">
        <v>0</v>
      </c>
      <c r="K79" s="151">
        <v>0</v>
      </c>
      <c r="L79" s="36">
        <v>0</v>
      </c>
      <c r="M79" s="151">
        <v>0</v>
      </c>
      <c r="N79" s="36">
        <v>0</v>
      </c>
      <c r="O79" s="151">
        <v>0</v>
      </c>
      <c r="P79" s="36">
        <v>0</v>
      </c>
      <c r="Q79" s="151">
        <v>0</v>
      </c>
      <c r="R79" s="36">
        <v>0</v>
      </c>
      <c r="S79" s="151">
        <v>0</v>
      </c>
    </row>
    <row r="80" spans="1:19" x14ac:dyDescent="0.2">
      <c r="A80" s="50" t="s">
        <v>98</v>
      </c>
      <c r="B80" s="36">
        <v>740.819269734763</v>
      </c>
      <c r="C80" s="12">
        <f t="shared" si="72"/>
        <v>0.29706799029072278</v>
      </c>
      <c r="D80" s="33">
        <f t="shared" si="73"/>
        <v>740.819269734763</v>
      </c>
      <c r="E80" s="12">
        <f t="shared" si="74"/>
        <v>100</v>
      </c>
      <c r="F80" s="36">
        <v>0</v>
      </c>
      <c r="G80" s="151">
        <v>0</v>
      </c>
      <c r="H80" s="36">
        <v>740.819269734763</v>
      </c>
      <c r="I80" s="151">
        <v>100</v>
      </c>
      <c r="J80" s="36">
        <v>0</v>
      </c>
      <c r="K80" s="151">
        <v>0</v>
      </c>
      <c r="L80" s="36">
        <v>0</v>
      </c>
      <c r="M80" s="151">
        <v>0</v>
      </c>
      <c r="N80" s="36">
        <v>0</v>
      </c>
      <c r="O80" s="151">
        <v>0</v>
      </c>
      <c r="P80" s="36">
        <v>0</v>
      </c>
      <c r="Q80" s="151">
        <v>0</v>
      </c>
      <c r="R80" s="36">
        <v>0</v>
      </c>
      <c r="S80" s="151">
        <v>0</v>
      </c>
    </row>
    <row r="81" spans="1:19" x14ac:dyDescent="0.2">
      <c r="A81" s="50" t="s">
        <v>99</v>
      </c>
      <c r="B81" s="36">
        <v>158.58270775455853</v>
      </c>
      <c r="C81" s="12">
        <f t="shared" si="72"/>
        <v>6.3591550884434411E-2</v>
      </c>
      <c r="D81" s="33">
        <f t="shared" si="73"/>
        <v>158.58270775455853</v>
      </c>
      <c r="E81" s="12">
        <f t="shared" si="74"/>
        <v>100</v>
      </c>
      <c r="F81" s="36">
        <v>0</v>
      </c>
      <c r="G81" s="151">
        <v>0</v>
      </c>
      <c r="H81" s="36">
        <v>158.58270775455853</v>
      </c>
      <c r="I81" s="151">
        <v>100</v>
      </c>
      <c r="J81" s="36">
        <v>0</v>
      </c>
      <c r="K81" s="151">
        <v>0</v>
      </c>
      <c r="L81" s="36">
        <v>0</v>
      </c>
      <c r="M81" s="151">
        <v>0</v>
      </c>
      <c r="N81" s="36">
        <v>0</v>
      </c>
      <c r="O81" s="151">
        <v>0</v>
      </c>
      <c r="P81" s="36">
        <v>0</v>
      </c>
      <c r="Q81" s="151">
        <v>0</v>
      </c>
      <c r="R81" s="36">
        <v>0</v>
      </c>
      <c r="S81" s="151">
        <v>0</v>
      </c>
    </row>
    <row r="82" spans="1:19" x14ac:dyDescent="0.2">
      <c r="A82" s="50" t="s">
        <v>100</v>
      </c>
      <c r="B82" s="36">
        <v>10687.778387545752</v>
      </c>
      <c r="C82" s="12">
        <f t="shared" si="72"/>
        <v>4.2857913879556468</v>
      </c>
      <c r="D82" s="33">
        <f t="shared" si="73"/>
        <v>6661.0320886135041</v>
      </c>
      <c r="E82" s="12">
        <f t="shared" si="74"/>
        <v>62.323823034873818</v>
      </c>
      <c r="F82" s="36">
        <v>0</v>
      </c>
      <c r="G82" s="151">
        <v>0</v>
      </c>
      <c r="H82" s="36">
        <v>6661.0320886135041</v>
      </c>
      <c r="I82" s="151">
        <v>62.323823034873818</v>
      </c>
      <c r="J82" s="36">
        <v>0</v>
      </c>
      <c r="K82" s="151">
        <v>0</v>
      </c>
      <c r="L82" s="36">
        <v>2517.7525297255452</v>
      </c>
      <c r="M82" s="151">
        <v>23.557304787114884</v>
      </c>
      <c r="N82" s="36">
        <v>0</v>
      </c>
      <c r="O82" s="151">
        <v>0</v>
      </c>
      <c r="P82" s="36">
        <v>397.26649812492911</v>
      </c>
      <c r="Q82" s="151">
        <v>3.7170166120571473</v>
      </c>
      <c r="R82" s="36">
        <v>1111.7272710817736</v>
      </c>
      <c r="S82" s="151">
        <v>10.401855565954159</v>
      </c>
    </row>
    <row r="83" spans="1:19" x14ac:dyDescent="0.2">
      <c r="A83" s="50" t="s">
        <v>101</v>
      </c>
      <c r="B83" s="36">
        <v>10016.672704869394</v>
      </c>
      <c r="C83" s="12">
        <f t="shared" si="72"/>
        <v>4.0166784955537951</v>
      </c>
      <c r="D83" s="33">
        <f t="shared" si="73"/>
        <v>7856.0639560417039</v>
      </c>
      <c r="E83" s="12">
        <f t="shared" si="74"/>
        <v>78.429875743295923</v>
      </c>
      <c r="F83" s="36">
        <v>0</v>
      </c>
      <c r="G83" s="151">
        <v>0</v>
      </c>
      <c r="H83" s="36">
        <v>235.4886919703205</v>
      </c>
      <c r="I83" s="151">
        <v>2.3509672214391379</v>
      </c>
      <c r="J83" s="36">
        <v>7620.5752640713836</v>
      </c>
      <c r="K83" s="151">
        <v>76.078908521856775</v>
      </c>
      <c r="L83" s="36">
        <v>0</v>
      </c>
      <c r="M83" s="151">
        <v>0</v>
      </c>
      <c r="N83" s="36">
        <v>0</v>
      </c>
      <c r="O83" s="151">
        <v>0</v>
      </c>
      <c r="P83" s="36">
        <v>0</v>
      </c>
      <c r="Q83" s="151">
        <v>0</v>
      </c>
      <c r="R83" s="36">
        <v>2160.6087488276908</v>
      </c>
      <c r="S83" s="151">
        <v>21.570124256704091</v>
      </c>
    </row>
    <row r="84" spans="1:19" x14ac:dyDescent="0.2">
      <c r="A84" s="50" t="s">
        <v>102</v>
      </c>
      <c r="B84" s="36">
        <v>0</v>
      </c>
      <c r="C84" s="12">
        <f t="shared" si="72"/>
        <v>0</v>
      </c>
      <c r="D84" s="33">
        <f t="shared" si="73"/>
        <v>0</v>
      </c>
      <c r="E84" s="12">
        <f t="shared" si="74"/>
        <v>0</v>
      </c>
      <c r="F84" s="36">
        <v>0</v>
      </c>
      <c r="G84" s="151">
        <v>0</v>
      </c>
      <c r="H84" s="36">
        <v>0</v>
      </c>
      <c r="I84" s="151">
        <v>0</v>
      </c>
      <c r="J84" s="36">
        <v>0</v>
      </c>
      <c r="K84" s="151">
        <v>0</v>
      </c>
      <c r="L84" s="36">
        <v>0</v>
      </c>
      <c r="M84" s="151">
        <v>0</v>
      </c>
      <c r="N84" s="36">
        <v>0</v>
      </c>
      <c r="O84" s="151">
        <v>0</v>
      </c>
      <c r="P84" s="36">
        <v>0</v>
      </c>
      <c r="Q84" s="151">
        <v>0</v>
      </c>
      <c r="R84" s="36">
        <v>0</v>
      </c>
      <c r="S84" s="151">
        <v>0</v>
      </c>
    </row>
    <row r="85" spans="1:19" x14ac:dyDescent="0.2">
      <c r="A85" s="147" t="s">
        <v>117</v>
      </c>
      <c r="B85" s="36">
        <v>0</v>
      </c>
      <c r="C85" s="12">
        <f t="shared" si="72"/>
        <v>0</v>
      </c>
      <c r="D85" s="33">
        <f t="shared" si="73"/>
        <v>0</v>
      </c>
      <c r="E85" s="12">
        <f t="shared" si="74"/>
        <v>0</v>
      </c>
      <c r="F85" s="36">
        <v>0</v>
      </c>
      <c r="G85" s="151">
        <v>0</v>
      </c>
      <c r="H85" s="36">
        <v>0</v>
      </c>
      <c r="I85" s="151">
        <v>0</v>
      </c>
      <c r="J85" s="36">
        <v>0</v>
      </c>
      <c r="K85" s="151">
        <v>0</v>
      </c>
      <c r="L85" s="36">
        <v>0</v>
      </c>
      <c r="M85" s="151">
        <v>0</v>
      </c>
      <c r="N85" s="36">
        <v>0</v>
      </c>
      <c r="O85" s="151">
        <v>0</v>
      </c>
      <c r="P85" s="36">
        <v>0</v>
      </c>
      <c r="Q85" s="151">
        <v>0</v>
      </c>
      <c r="R85" s="36">
        <v>0</v>
      </c>
      <c r="S85" s="151">
        <v>0</v>
      </c>
    </row>
    <row r="86" spans="1:19" x14ac:dyDescent="0.2">
      <c r="A86" s="50" t="s">
        <v>104</v>
      </c>
      <c r="B86" s="36">
        <v>0</v>
      </c>
      <c r="C86" s="12">
        <f t="shared" si="72"/>
        <v>0</v>
      </c>
      <c r="D86" s="33">
        <f t="shared" si="73"/>
        <v>0</v>
      </c>
      <c r="E86" s="12">
        <f t="shared" si="74"/>
        <v>0</v>
      </c>
      <c r="F86" s="36">
        <v>0</v>
      </c>
      <c r="G86" s="151">
        <v>0</v>
      </c>
      <c r="H86" s="36">
        <v>0</v>
      </c>
      <c r="I86" s="151">
        <v>0</v>
      </c>
      <c r="J86" s="36">
        <v>0</v>
      </c>
      <c r="K86" s="151">
        <v>0</v>
      </c>
      <c r="L86" s="36">
        <v>0</v>
      </c>
      <c r="M86" s="151">
        <v>0</v>
      </c>
      <c r="N86" s="36">
        <v>0</v>
      </c>
      <c r="O86" s="151">
        <v>0</v>
      </c>
      <c r="P86" s="36">
        <v>0</v>
      </c>
      <c r="Q86" s="151">
        <v>0</v>
      </c>
      <c r="R86" s="36">
        <v>0</v>
      </c>
      <c r="S86" s="151">
        <v>0</v>
      </c>
    </row>
    <row r="87" spans="1:19" x14ac:dyDescent="0.2">
      <c r="A87" s="50" t="s">
        <v>105</v>
      </c>
      <c r="B87" s="36">
        <v>505.33057776444252</v>
      </c>
      <c r="C87" s="12">
        <f t="shared" si="72"/>
        <v>0.20263719546965839</v>
      </c>
      <c r="D87" s="33">
        <f t="shared" si="73"/>
        <v>505.33057776444252</v>
      </c>
      <c r="E87" s="12">
        <f t="shared" si="74"/>
        <v>100</v>
      </c>
      <c r="F87" s="36">
        <v>0</v>
      </c>
      <c r="G87" s="151">
        <v>0</v>
      </c>
      <c r="H87" s="36">
        <v>505.33057776444252</v>
      </c>
      <c r="I87" s="151">
        <v>100</v>
      </c>
      <c r="J87" s="36">
        <v>0</v>
      </c>
      <c r="K87" s="151">
        <v>0</v>
      </c>
      <c r="L87" s="36">
        <v>0</v>
      </c>
      <c r="M87" s="151">
        <v>0</v>
      </c>
      <c r="N87" s="36">
        <v>0</v>
      </c>
      <c r="O87" s="151">
        <v>0</v>
      </c>
      <c r="P87" s="36">
        <v>0</v>
      </c>
      <c r="Q87" s="151">
        <v>0</v>
      </c>
      <c r="R87" s="36">
        <v>0</v>
      </c>
      <c r="S87" s="151">
        <v>0</v>
      </c>
    </row>
    <row r="88" spans="1:19" x14ac:dyDescent="0.2">
      <c r="A88" s="49" t="s">
        <v>116</v>
      </c>
      <c r="B88" s="36"/>
      <c r="C88" s="12"/>
      <c r="D88" s="33"/>
      <c r="E88" s="12"/>
      <c r="F88" s="33"/>
      <c r="G88" s="12"/>
      <c r="H88" s="33"/>
      <c r="I88" s="12"/>
      <c r="J88" s="33"/>
      <c r="K88" s="12"/>
      <c r="L88" s="33"/>
      <c r="M88" s="12"/>
      <c r="N88" s="33"/>
      <c r="O88" s="12"/>
      <c r="P88" s="33"/>
      <c r="Q88" s="12"/>
      <c r="R88" s="33"/>
      <c r="S88" s="12"/>
    </row>
    <row r="89" spans="1:19" x14ac:dyDescent="0.2">
      <c r="A89" s="50" t="s">
        <v>106</v>
      </c>
      <c r="B89" s="36">
        <v>0</v>
      </c>
      <c r="C89" s="67">
        <f t="shared" ref="C89:C101" si="75">B89/$B$61*100</f>
        <v>0</v>
      </c>
      <c r="D89" s="33">
        <f t="shared" ref="D89:D90" si="76">+F89+H89+J89</f>
        <v>0</v>
      </c>
      <c r="E89" s="12">
        <f t="shared" ref="E89:E90" si="77">IFERROR((D89/B89*100),0)</f>
        <v>0</v>
      </c>
      <c r="F89" s="137">
        <v>0</v>
      </c>
      <c r="G89" s="152">
        <v>0</v>
      </c>
      <c r="H89" s="36">
        <v>0</v>
      </c>
      <c r="I89" s="152">
        <v>0</v>
      </c>
      <c r="J89" s="36">
        <v>0</v>
      </c>
      <c r="K89" s="152">
        <v>0</v>
      </c>
      <c r="L89" s="36">
        <v>0</v>
      </c>
      <c r="M89" s="152">
        <v>0</v>
      </c>
      <c r="N89" s="36">
        <v>0</v>
      </c>
      <c r="O89" s="152">
        <v>0</v>
      </c>
      <c r="P89" s="36">
        <v>0</v>
      </c>
      <c r="Q89" s="152">
        <v>0</v>
      </c>
      <c r="R89" s="36">
        <v>0</v>
      </c>
      <c r="S89" s="152">
        <v>0</v>
      </c>
    </row>
    <row r="90" spans="1:19" x14ac:dyDescent="0.2">
      <c r="A90" s="50" t="s">
        <v>107</v>
      </c>
      <c r="B90" s="36">
        <v>0</v>
      </c>
      <c r="C90" s="67">
        <f t="shared" si="75"/>
        <v>0</v>
      </c>
      <c r="D90" s="33">
        <f t="shared" si="76"/>
        <v>0</v>
      </c>
      <c r="E90" s="12">
        <f t="shared" si="77"/>
        <v>0</v>
      </c>
      <c r="F90" s="137">
        <v>0</v>
      </c>
      <c r="G90" s="152">
        <v>0</v>
      </c>
      <c r="H90" s="36">
        <v>0</v>
      </c>
      <c r="I90" s="152">
        <v>0</v>
      </c>
      <c r="J90" s="36">
        <v>0</v>
      </c>
      <c r="K90" s="152">
        <v>0</v>
      </c>
      <c r="L90" s="36">
        <v>0</v>
      </c>
      <c r="M90" s="152">
        <v>0</v>
      </c>
      <c r="N90" s="36">
        <v>0</v>
      </c>
      <c r="O90" s="152">
        <v>0</v>
      </c>
      <c r="P90" s="36">
        <v>0</v>
      </c>
      <c r="Q90" s="152">
        <v>0</v>
      </c>
      <c r="R90" s="36">
        <v>0</v>
      </c>
      <c r="S90" s="152">
        <v>0</v>
      </c>
    </row>
    <row r="91" spans="1:19" x14ac:dyDescent="0.2">
      <c r="A91" s="50" t="s">
        <v>108</v>
      </c>
      <c r="B91" s="36">
        <v>1546.3756148653567</v>
      </c>
      <c r="C91" s="67">
        <f>B91/$B$61*100</f>
        <v>0.62009550090011101</v>
      </c>
      <c r="D91" s="33">
        <f>+F91+H91+J91</f>
        <v>1546.3756148653567</v>
      </c>
      <c r="E91" s="12">
        <f>IFERROR((D91/B91*100),0)</f>
        <v>100</v>
      </c>
      <c r="F91" s="137">
        <v>0</v>
      </c>
      <c r="G91" s="152">
        <v>0</v>
      </c>
      <c r="H91" s="36">
        <v>1546.3756148653567</v>
      </c>
      <c r="I91" s="152">
        <v>100</v>
      </c>
      <c r="J91" s="36">
        <v>0</v>
      </c>
      <c r="K91" s="152">
        <v>0</v>
      </c>
      <c r="L91" s="36">
        <v>0</v>
      </c>
      <c r="M91" s="152">
        <v>0</v>
      </c>
      <c r="N91" s="36">
        <v>0</v>
      </c>
      <c r="O91" s="152">
        <v>0</v>
      </c>
      <c r="P91" s="36">
        <v>0</v>
      </c>
      <c r="Q91" s="152">
        <v>0</v>
      </c>
      <c r="R91" s="36">
        <v>0</v>
      </c>
      <c r="S91" s="152">
        <v>0</v>
      </c>
    </row>
    <row r="92" spans="1:19" x14ac:dyDescent="0.2">
      <c r="A92" s="50" t="s">
        <v>109</v>
      </c>
      <c r="B92" s="36">
        <v>880.07279753639682</v>
      </c>
      <c r="C92" s="67">
        <f t="shared" si="75"/>
        <v>0.35290855402192223</v>
      </c>
      <c r="D92" s="33">
        <f t="shared" ref="D92:D101" si="78">+F92+H92+J92</f>
        <v>644.58410556607635</v>
      </c>
      <c r="E92" s="12">
        <f t="shared" ref="E92:E101" si="79">IFERROR((D92/B92*100),0)</f>
        <v>73.242134897303032</v>
      </c>
      <c r="F92" s="137">
        <v>0</v>
      </c>
      <c r="G92" s="152">
        <v>0</v>
      </c>
      <c r="H92" s="36">
        <v>644.58410556607635</v>
      </c>
      <c r="I92" s="152">
        <v>73.242134897303032</v>
      </c>
      <c r="J92" s="36">
        <v>0</v>
      </c>
      <c r="K92" s="152">
        <v>0</v>
      </c>
      <c r="L92" s="36">
        <v>0</v>
      </c>
      <c r="M92" s="152">
        <v>0</v>
      </c>
      <c r="N92" s="36">
        <v>0</v>
      </c>
      <c r="O92" s="152">
        <v>0</v>
      </c>
      <c r="P92" s="36">
        <v>235.4886919703205</v>
      </c>
      <c r="Q92" s="152">
        <v>26.757865102696972</v>
      </c>
      <c r="R92" s="36">
        <v>0</v>
      </c>
      <c r="S92" s="152">
        <v>0</v>
      </c>
    </row>
    <row r="93" spans="1:19" x14ac:dyDescent="0.2">
      <c r="A93" s="50" t="s">
        <v>110</v>
      </c>
      <c r="B93" s="36">
        <v>56304.068304047876</v>
      </c>
      <c r="C93" s="67">
        <f t="shared" si="75"/>
        <v>22.577890586274275</v>
      </c>
      <c r="D93" s="33">
        <f t="shared" si="78"/>
        <v>22164.155803445556</v>
      </c>
      <c r="E93" s="12">
        <f t="shared" si="79"/>
        <v>39.365105348616709</v>
      </c>
      <c r="F93" s="137">
        <v>0</v>
      </c>
      <c r="G93" s="152">
        <v>0</v>
      </c>
      <c r="H93" s="36">
        <v>22164.155803445556</v>
      </c>
      <c r="I93" s="152">
        <v>39.365105348616709</v>
      </c>
      <c r="J93" s="36">
        <v>0</v>
      </c>
      <c r="K93" s="152">
        <v>0</v>
      </c>
      <c r="L93" s="36">
        <v>3739.9571105868372</v>
      </c>
      <c r="M93" s="152">
        <v>6.64242784445109</v>
      </c>
      <c r="N93" s="36">
        <v>0</v>
      </c>
      <c r="O93" s="152">
        <v>0</v>
      </c>
      <c r="P93" s="36">
        <v>28959.193370553876</v>
      </c>
      <c r="Q93" s="152">
        <v>51.433571752171069</v>
      </c>
      <c r="R93" s="36">
        <v>1440.7620194615906</v>
      </c>
      <c r="S93" s="152">
        <v>2.5588950547610958</v>
      </c>
    </row>
    <row r="94" spans="1:19" x14ac:dyDescent="0.2">
      <c r="A94" s="50" t="s">
        <v>111</v>
      </c>
      <c r="B94" s="36">
        <v>15780.808927434868</v>
      </c>
      <c r="C94" s="67">
        <f t="shared" si="75"/>
        <v>6.3280929435237523</v>
      </c>
      <c r="D94" s="33">
        <f t="shared" si="78"/>
        <v>8457.1010989480783</v>
      </c>
      <c r="E94" s="12">
        <f t="shared" si="79"/>
        <v>53.591049342505158</v>
      </c>
      <c r="F94" s="137">
        <v>0</v>
      </c>
      <c r="G94" s="152">
        <v>0</v>
      </c>
      <c r="H94" s="36">
        <v>8457.1010989480783</v>
      </c>
      <c r="I94" s="152">
        <v>53.591049342505158</v>
      </c>
      <c r="J94" s="36">
        <v>0</v>
      </c>
      <c r="K94" s="152">
        <v>0</v>
      </c>
      <c r="L94" s="36">
        <v>3670.2594705659949</v>
      </c>
      <c r="M94" s="152">
        <v>23.257739748595935</v>
      </c>
      <c r="N94" s="36">
        <v>0</v>
      </c>
      <c r="O94" s="152">
        <v>0</v>
      </c>
      <c r="P94" s="36">
        <v>2089.9621412365946</v>
      </c>
      <c r="Q94" s="152">
        <v>13.243694609363176</v>
      </c>
      <c r="R94" s="36">
        <v>1563.4862166842036</v>
      </c>
      <c r="S94" s="152">
        <v>9.9075162995357591</v>
      </c>
    </row>
    <row r="95" spans="1:19" x14ac:dyDescent="0.2">
      <c r="A95" s="50" t="s">
        <v>112</v>
      </c>
      <c r="B95" s="36">
        <v>33518.293698683992</v>
      </c>
      <c r="C95" s="67">
        <f t="shared" si="75"/>
        <v>13.440811482410888</v>
      </c>
      <c r="D95" s="33">
        <f t="shared" si="78"/>
        <v>19315.273354339599</v>
      </c>
      <c r="E95" s="12">
        <f t="shared" si="79"/>
        <v>57.62606392788414</v>
      </c>
      <c r="F95" s="137">
        <v>0</v>
      </c>
      <c r="G95" s="152">
        <v>0</v>
      </c>
      <c r="H95" s="36">
        <v>19315.273354339599</v>
      </c>
      <c r="I95" s="152">
        <v>57.62606392788414</v>
      </c>
      <c r="J95" s="36">
        <v>0</v>
      </c>
      <c r="K95" s="152">
        <v>0</v>
      </c>
      <c r="L95" s="36">
        <v>1643.5680823196078</v>
      </c>
      <c r="M95" s="152">
        <v>4.9034956764047273</v>
      </c>
      <c r="N95" s="36">
        <v>3413.2081361154596</v>
      </c>
      <c r="O95" s="152">
        <v>10.183120199371814</v>
      </c>
      <c r="P95" s="36">
        <v>5968.1121409098787</v>
      </c>
      <c r="Q95" s="152">
        <v>17.805536864617309</v>
      </c>
      <c r="R95" s="36">
        <v>3178.1319849994329</v>
      </c>
      <c r="S95" s="152">
        <v>9.4817833317219655</v>
      </c>
    </row>
    <row r="96" spans="1:19" x14ac:dyDescent="0.2">
      <c r="A96" s="50" t="s">
        <v>113</v>
      </c>
      <c r="B96" s="36">
        <v>3440.1144939627102</v>
      </c>
      <c r="C96" s="67">
        <f t="shared" si="75"/>
        <v>1.379483419022536</v>
      </c>
      <c r="D96" s="33">
        <f t="shared" si="78"/>
        <v>1900.6010776885917</v>
      </c>
      <c r="E96" s="12">
        <f t="shared" si="79"/>
        <v>55.248192495455747</v>
      </c>
      <c r="F96" s="137">
        <v>0</v>
      </c>
      <c r="G96" s="152">
        <v>0</v>
      </c>
      <c r="H96" s="36">
        <v>1900.6010776885917</v>
      </c>
      <c r="I96" s="152">
        <v>55.248192495455747</v>
      </c>
      <c r="J96" s="36">
        <v>0</v>
      </c>
      <c r="K96" s="152">
        <v>0</v>
      </c>
      <c r="L96" s="36">
        <v>235.4886919703205</v>
      </c>
      <c r="M96" s="152">
        <v>6.8453736753121319</v>
      </c>
      <c r="N96" s="36">
        <v>0</v>
      </c>
      <c r="O96" s="152">
        <v>0</v>
      </c>
      <c r="P96" s="36">
        <v>556.50350779770565</v>
      </c>
      <c r="Q96" s="152">
        <v>16.176889134775934</v>
      </c>
      <c r="R96" s="36">
        <v>747.52121650609286</v>
      </c>
      <c r="S96" s="152">
        <v>21.729544694456202</v>
      </c>
    </row>
    <row r="97" spans="1:19" x14ac:dyDescent="0.2">
      <c r="A97" s="50" t="s">
        <v>114</v>
      </c>
      <c r="B97" s="36">
        <v>137907.27545005258</v>
      </c>
      <c r="C97" s="67">
        <f t="shared" si="75"/>
        <v>55.3007175138466</v>
      </c>
      <c r="D97" s="33">
        <f t="shared" si="78"/>
        <v>98677.392924884887</v>
      </c>
      <c r="E97" s="12">
        <f t="shared" si="79"/>
        <v>71.553435163487066</v>
      </c>
      <c r="F97" s="137">
        <v>0</v>
      </c>
      <c r="G97" s="152">
        <v>0</v>
      </c>
      <c r="H97" s="36">
        <v>91056.817660813496</v>
      </c>
      <c r="I97" s="152">
        <v>66.027566249608455</v>
      </c>
      <c r="J97" s="36">
        <v>7620.5752640713836</v>
      </c>
      <c r="K97" s="152">
        <v>5.525868913878595</v>
      </c>
      <c r="L97" s="36">
        <v>2189.3483110876218</v>
      </c>
      <c r="M97" s="152">
        <v>1.587550985938057</v>
      </c>
      <c r="N97" s="36">
        <v>0</v>
      </c>
      <c r="O97" s="152">
        <v>0</v>
      </c>
      <c r="P97" s="36">
        <v>29745.721470041164</v>
      </c>
      <c r="Q97" s="152">
        <v>21.569363453064884</v>
      </c>
      <c r="R97" s="36">
        <v>7294.812744038747</v>
      </c>
      <c r="S97" s="152">
        <v>5.2896503975098774</v>
      </c>
    </row>
    <row r="98" spans="1:19" x14ac:dyDescent="0.2">
      <c r="A98" s="50" t="s">
        <v>115</v>
      </c>
      <c r="B98" s="36">
        <v>0</v>
      </c>
      <c r="C98" s="67">
        <f t="shared" si="75"/>
        <v>0</v>
      </c>
      <c r="D98" s="33">
        <f t="shared" si="78"/>
        <v>0</v>
      </c>
      <c r="E98" s="12">
        <f t="shared" si="79"/>
        <v>0</v>
      </c>
      <c r="F98" s="137">
        <v>0</v>
      </c>
      <c r="G98" s="152">
        <v>0</v>
      </c>
      <c r="H98" s="36">
        <v>0</v>
      </c>
      <c r="I98" s="152">
        <v>0</v>
      </c>
      <c r="J98" s="36">
        <v>0</v>
      </c>
      <c r="K98" s="152">
        <v>0</v>
      </c>
      <c r="L98" s="36">
        <v>0</v>
      </c>
      <c r="M98" s="152">
        <v>0</v>
      </c>
      <c r="N98" s="36">
        <v>0</v>
      </c>
      <c r="O98" s="152">
        <v>0</v>
      </c>
      <c r="P98" s="36">
        <v>0</v>
      </c>
      <c r="Q98" s="152">
        <v>0</v>
      </c>
      <c r="R98" s="36">
        <v>0</v>
      </c>
      <c r="S98" s="152">
        <v>0</v>
      </c>
    </row>
    <row r="99" spans="1:19" x14ac:dyDescent="0.2">
      <c r="A99" s="50" t="s">
        <v>103</v>
      </c>
      <c r="B99" s="36">
        <v>0</v>
      </c>
      <c r="C99" s="67">
        <f t="shared" si="75"/>
        <v>0</v>
      </c>
      <c r="D99" s="33">
        <f t="shared" si="78"/>
        <v>0</v>
      </c>
      <c r="E99" s="12">
        <f t="shared" si="79"/>
        <v>0</v>
      </c>
      <c r="F99" s="137">
        <v>0</v>
      </c>
      <c r="G99" s="152">
        <v>0</v>
      </c>
      <c r="H99" s="36">
        <v>0</v>
      </c>
      <c r="I99" s="152">
        <v>0</v>
      </c>
      <c r="J99" s="36">
        <v>0</v>
      </c>
      <c r="K99" s="152">
        <v>0</v>
      </c>
      <c r="L99" s="36">
        <v>0</v>
      </c>
      <c r="M99" s="152">
        <v>0</v>
      </c>
      <c r="N99" s="36">
        <v>0</v>
      </c>
      <c r="O99" s="152">
        <v>0</v>
      </c>
      <c r="P99" s="36">
        <v>0</v>
      </c>
      <c r="Q99" s="152">
        <v>0</v>
      </c>
      <c r="R99" s="36">
        <v>0</v>
      </c>
      <c r="S99" s="152">
        <v>0</v>
      </c>
    </row>
    <row r="100" spans="1:19" x14ac:dyDescent="0.2">
      <c r="A100" s="50" t="s">
        <v>104</v>
      </c>
      <c r="B100" s="36">
        <v>0</v>
      </c>
      <c r="C100" s="67">
        <f t="shared" si="75"/>
        <v>0</v>
      </c>
      <c r="D100" s="33">
        <f t="shared" si="78"/>
        <v>0</v>
      </c>
      <c r="E100" s="12">
        <f t="shared" si="79"/>
        <v>0</v>
      </c>
      <c r="F100" s="137">
        <v>0</v>
      </c>
      <c r="G100" s="152">
        <v>0</v>
      </c>
      <c r="H100" s="36">
        <v>0</v>
      </c>
      <c r="I100" s="152">
        <v>0</v>
      </c>
      <c r="J100" s="36">
        <v>0</v>
      </c>
      <c r="K100" s="152">
        <v>0</v>
      </c>
      <c r="L100" s="36">
        <v>0</v>
      </c>
      <c r="M100" s="152">
        <v>0</v>
      </c>
      <c r="N100" s="36">
        <v>0</v>
      </c>
      <c r="O100" s="152">
        <v>0</v>
      </c>
      <c r="P100" s="36">
        <v>0</v>
      </c>
      <c r="Q100" s="152">
        <v>0</v>
      </c>
      <c r="R100" s="36">
        <v>0</v>
      </c>
      <c r="S100" s="152">
        <v>0</v>
      </c>
    </row>
    <row r="101" spans="1:19" x14ac:dyDescent="0.2">
      <c r="A101" s="50" t="s">
        <v>105</v>
      </c>
      <c r="B101" s="36">
        <v>0</v>
      </c>
      <c r="C101" s="67">
        <f t="shared" si="75"/>
        <v>0</v>
      </c>
      <c r="D101" s="33">
        <f t="shared" si="78"/>
        <v>0</v>
      </c>
      <c r="E101" s="12">
        <f t="shared" si="79"/>
        <v>0</v>
      </c>
      <c r="F101" s="137">
        <v>0</v>
      </c>
      <c r="G101" s="152">
        <v>0</v>
      </c>
      <c r="H101" s="36">
        <v>0</v>
      </c>
      <c r="I101" s="152">
        <v>0</v>
      </c>
      <c r="J101" s="36">
        <v>0</v>
      </c>
      <c r="K101" s="152">
        <v>0</v>
      </c>
      <c r="L101" s="36">
        <v>0</v>
      </c>
      <c r="M101" s="152">
        <v>0</v>
      </c>
      <c r="N101" s="36">
        <v>0</v>
      </c>
      <c r="O101" s="152">
        <v>0</v>
      </c>
      <c r="P101" s="36">
        <v>0</v>
      </c>
      <c r="Q101" s="152">
        <v>0</v>
      </c>
      <c r="R101" s="36">
        <v>0</v>
      </c>
      <c r="S101" s="152">
        <v>0</v>
      </c>
    </row>
    <row r="102" spans="1:19" x14ac:dyDescent="0.2">
      <c r="A102" s="102"/>
      <c r="B102" s="99"/>
      <c r="C102" s="104"/>
      <c r="D102" s="99"/>
      <c r="E102" s="104"/>
      <c r="F102" s="99"/>
      <c r="G102" s="104"/>
      <c r="H102" s="99"/>
      <c r="I102" s="104"/>
      <c r="J102" s="104"/>
      <c r="K102" s="104"/>
      <c r="L102" s="99"/>
      <c r="M102" s="104"/>
      <c r="N102" s="99"/>
      <c r="O102" s="104"/>
      <c r="P102" s="99"/>
      <c r="Q102" s="104"/>
      <c r="R102" s="99"/>
      <c r="S102" s="104"/>
    </row>
    <row r="103" spans="1:19" x14ac:dyDescent="0.2">
      <c r="A103" s="40" t="str">
        <f>A46</f>
        <v>Fuente: Instituto Nacional de Estadística (INE).  LXXXI Encuesta Permanente de Hogares de Propósitos Múltiples, Junio 2024.</v>
      </c>
      <c r="N103" s="34"/>
      <c r="P103" s="34"/>
      <c r="Q103" s="28"/>
      <c r="R103" s="34"/>
      <c r="S103" s="28"/>
    </row>
    <row r="104" spans="1:19" x14ac:dyDescent="0.2">
      <c r="A104" s="40" t="s">
        <v>26</v>
      </c>
      <c r="E104" s="92"/>
      <c r="N104" s="34"/>
    </row>
    <row r="105" spans="1:19" x14ac:dyDescent="0.2">
      <c r="A105" s="40" t="s">
        <v>27</v>
      </c>
      <c r="N105" s="34"/>
    </row>
    <row r="106" spans="1:19" x14ac:dyDescent="0.2">
      <c r="A106" s="40" t="s">
        <v>80</v>
      </c>
    </row>
    <row r="130" spans="6:6" x14ac:dyDescent="0.2">
      <c r="F130" s="38"/>
    </row>
  </sheetData>
  <mergeCells count="24">
    <mergeCell ref="A1:S1"/>
    <mergeCell ref="A55:S55"/>
    <mergeCell ref="D4:E4"/>
    <mergeCell ref="L57:M58"/>
    <mergeCell ref="D58:E58"/>
    <mergeCell ref="F58:G58"/>
    <mergeCell ref="L3:M4"/>
    <mergeCell ref="F4:G4"/>
    <mergeCell ref="P3:Q4"/>
    <mergeCell ref="R3:S4"/>
    <mergeCell ref="P57:Q58"/>
    <mergeCell ref="R57:S58"/>
    <mergeCell ref="H58:I58"/>
    <mergeCell ref="J4:K4"/>
    <mergeCell ref="B3:C4"/>
    <mergeCell ref="A3:A5"/>
    <mergeCell ref="N3:O4"/>
    <mergeCell ref="N57:O58"/>
    <mergeCell ref="A57:A59"/>
    <mergeCell ref="B57:C58"/>
    <mergeCell ref="D57:K57"/>
    <mergeCell ref="J58:K58"/>
    <mergeCell ref="D3:K3"/>
    <mergeCell ref="H4:I4"/>
  </mergeCells>
  <phoneticPr fontId="0" type="noConversion"/>
  <printOptions horizontalCentered="1"/>
  <pageMargins left="0.54" right="0" top="0" bottom="0" header="0" footer="0"/>
  <pageSetup paperSize="9" scale="77" firstPageNumber="68" orientation="landscape" useFirstPageNumber="1" r:id="rId1"/>
  <headerFooter alignWithMargins="0">
    <oddFooter>&amp;L&amp;Z&amp;F+&amp;F+&amp;A+&amp;C&amp;P&amp;R&amp;D+&amp;T</oddFooter>
  </headerFooter>
  <ignoredErrors>
    <ignoredError sqref="C24:G25 F8:M8 C10:G10 C15:G16 C11:E11 G11 I11 K11 M11 C17:E17 G17 I17 K17 M17 C29:G30 C33:G33 C31:E31 G31 G7 I7 K7 M7 I24:I25 I10 I15:I16 I29:I30 I33:I35 I31 K24:K25 K10 K15:K16 K29:K30 K33:K35 K31 M24:M25 M10 M15:M16 M29:M30 M33:M35 M31 E35 E34 G34 G3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T44"/>
  <sheetViews>
    <sheetView topLeftCell="A3" zoomScaleNormal="100" workbookViewId="0">
      <selection activeCell="A38" sqref="A38"/>
    </sheetView>
  </sheetViews>
  <sheetFormatPr baseColWidth="10" defaultRowHeight="10.199999999999999" x14ac:dyDescent="0.2"/>
  <cols>
    <col min="1" max="1" width="39.42578125" customWidth="1"/>
    <col min="2" max="2" width="10" style="34" bestFit="1" customWidth="1"/>
    <col min="3" max="3" width="9.140625" style="28" bestFit="1" customWidth="1"/>
    <col min="4" max="4" width="9" style="34" bestFit="1" customWidth="1"/>
    <col min="5" max="5" width="7.42578125" style="28" bestFit="1" customWidth="1"/>
    <col min="6" max="6" width="9" style="34" customWidth="1"/>
    <col min="7" max="7" width="7.42578125" style="28" bestFit="1" customWidth="1"/>
    <col min="8" max="8" width="9" style="34" bestFit="1" customWidth="1"/>
    <col min="9" max="9" width="7.42578125" style="28" bestFit="1" customWidth="1"/>
    <col min="10" max="10" width="10" style="28" bestFit="1" customWidth="1"/>
    <col min="11" max="11" width="7.42578125" style="28" bestFit="1" customWidth="1"/>
    <col min="12" max="12" width="10" style="34" bestFit="1" customWidth="1"/>
    <col min="13" max="15" width="10.7109375" style="28" customWidth="1"/>
    <col min="16" max="16" width="9" style="34" bestFit="1" customWidth="1"/>
    <col min="17" max="17" width="7" style="28" bestFit="1" customWidth="1"/>
  </cols>
  <sheetData>
    <row r="1" spans="1:20" ht="21.75" customHeight="1" x14ac:dyDescent="0.2">
      <c r="A1" s="178" t="s">
        <v>125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</row>
    <row r="2" spans="1:20" x14ac:dyDescent="0.2">
      <c r="E2" s="89"/>
    </row>
    <row r="3" spans="1:20" ht="10.199999999999999" customHeight="1" x14ac:dyDescent="0.2">
      <c r="A3" s="177" t="s">
        <v>11</v>
      </c>
      <c r="B3" s="158" t="s">
        <v>51</v>
      </c>
      <c r="C3" s="158"/>
      <c r="D3" s="180" t="s">
        <v>9</v>
      </c>
      <c r="E3" s="180"/>
      <c r="F3" s="180"/>
      <c r="G3" s="180"/>
      <c r="H3" s="180"/>
      <c r="I3" s="180"/>
      <c r="J3" s="180"/>
      <c r="K3" s="180"/>
      <c r="L3" s="158" t="s">
        <v>55</v>
      </c>
      <c r="M3" s="158"/>
      <c r="N3" s="158" t="s">
        <v>124</v>
      </c>
      <c r="O3" s="158"/>
      <c r="P3" s="158" t="s">
        <v>56</v>
      </c>
      <c r="Q3" s="158"/>
      <c r="R3" s="158" t="s">
        <v>118</v>
      </c>
      <c r="S3" s="158"/>
    </row>
    <row r="4" spans="1:20" ht="14.25" customHeight="1" x14ac:dyDescent="0.2">
      <c r="A4" s="178"/>
      <c r="B4" s="159"/>
      <c r="C4" s="159"/>
      <c r="D4" s="181" t="s">
        <v>12</v>
      </c>
      <c r="E4" s="181"/>
      <c r="F4" s="157" t="s">
        <v>52</v>
      </c>
      <c r="G4" s="157"/>
      <c r="H4" s="157" t="s">
        <v>53</v>
      </c>
      <c r="I4" s="157"/>
      <c r="J4" s="157" t="s">
        <v>54</v>
      </c>
      <c r="K4" s="157"/>
      <c r="L4" s="159"/>
      <c r="M4" s="159"/>
      <c r="N4" s="159"/>
      <c r="O4" s="159"/>
      <c r="P4" s="164"/>
      <c r="Q4" s="164"/>
      <c r="R4" s="159"/>
      <c r="S4" s="159"/>
    </row>
    <row r="5" spans="1:20" x14ac:dyDescent="0.2">
      <c r="A5" s="179"/>
      <c r="B5" s="53" t="s">
        <v>3</v>
      </c>
      <c r="C5" s="54" t="s">
        <v>34</v>
      </c>
      <c r="D5" s="53" t="s">
        <v>3</v>
      </c>
      <c r="E5" s="54" t="s">
        <v>35</v>
      </c>
      <c r="F5" s="53" t="s">
        <v>3</v>
      </c>
      <c r="G5" s="54" t="s">
        <v>35</v>
      </c>
      <c r="H5" s="53" t="s">
        <v>3</v>
      </c>
      <c r="I5" s="54" t="s">
        <v>35</v>
      </c>
      <c r="J5" s="53" t="s">
        <v>3</v>
      </c>
      <c r="K5" s="54" t="s">
        <v>35</v>
      </c>
      <c r="L5" s="53" t="s">
        <v>3</v>
      </c>
      <c r="M5" s="54" t="s">
        <v>35</v>
      </c>
      <c r="N5" s="53" t="s">
        <v>3</v>
      </c>
      <c r="O5" s="54" t="s">
        <v>35</v>
      </c>
      <c r="P5" s="53" t="s">
        <v>3</v>
      </c>
      <c r="Q5" s="54" t="s">
        <v>35</v>
      </c>
      <c r="R5" s="53" t="s">
        <v>3</v>
      </c>
      <c r="S5" s="54" t="s">
        <v>35</v>
      </c>
    </row>
    <row r="6" spans="1:20" x14ac:dyDescent="0.2">
      <c r="A6" s="64"/>
      <c r="B6" s="62"/>
      <c r="C6" s="63"/>
      <c r="D6" s="62"/>
      <c r="E6" s="63"/>
      <c r="F6" s="62"/>
      <c r="G6" s="63"/>
      <c r="H6" s="62"/>
      <c r="I6" s="63"/>
      <c r="J6" s="63"/>
      <c r="K6" s="63"/>
      <c r="L6" s="62"/>
      <c r="M6" s="63"/>
      <c r="N6" s="63"/>
      <c r="O6" s="63"/>
      <c r="P6" s="62"/>
      <c r="Q6" s="63"/>
    </row>
    <row r="7" spans="1:20" s="5" customFormat="1" x14ac:dyDescent="0.2">
      <c r="A7" s="116" t="s">
        <v>28</v>
      </c>
      <c r="B7" s="4">
        <f>SUM(B10:B16)</f>
        <v>249377.00928658363</v>
      </c>
      <c r="C7" s="42">
        <f>SUM(C10:C16)</f>
        <v>100</v>
      </c>
      <c r="D7" s="4">
        <f>SUM(D10:D16)</f>
        <v>152705.48397973823</v>
      </c>
      <c r="E7" s="42">
        <f>+D7/$B7*100</f>
        <v>61.234788409964992</v>
      </c>
      <c r="F7" s="4">
        <f>SUM(F10:F16)</f>
        <v>0</v>
      </c>
      <c r="G7" s="42">
        <f>+F7/$D7*100</f>
        <v>0</v>
      </c>
      <c r="H7" s="4">
        <f>SUM(H10:H16)</f>
        <v>145084.90871566685</v>
      </c>
      <c r="I7" s="42">
        <f>+H7/$D7*100</f>
        <v>95.009625675864712</v>
      </c>
      <c r="J7" s="4">
        <f>SUM(J10:J16)</f>
        <v>7620.5752640713836</v>
      </c>
      <c r="K7" s="42">
        <f>+J7/$D7*100</f>
        <v>4.9903743241352894</v>
      </c>
      <c r="L7" s="4">
        <f>SUM(L10:L16)</f>
        <v>11478.621666530384</v>
      </c>
      <c r="M7" s="42">
        <f>+L7/$B7*100</f>
        <v>4.6029189697030857</v>
      </c>
      <c r="N7" s="4">
        <f>SUM(N10:N16)</f>
        <v>3413.2081361154596</v>
      </c>
      <c r="O7" s="42">
        <f>+N7/$B7*100</f>
        <v>1.3686939890248691</v>
      </c>
      <c r="P7" s="4">
        <f>SUM(P10:P16)</f>
        <v>67554.981322509528</v>
      </c>
      <c r="Q7" s="42">
        <f>+P7/$B7*100</f>
        <v>27.089498553122617</v>
      </c>
      <c r="R7" s="4">
        <f>SUM(R10:R16)</f>
        <v>14224.714181690064</v>
      </c>
      <c r="S7" s="42">
        <f>+R7/$B7*100</f>
        <v>5.7041000781844513</v>
      </c>
      <c r="T7" s="146"/>
    </row>
    <row r="8" spans="1:20" s="5" customFormat="1" x14ac:dyDescent="0.2">
      <c r="A8" s="115"/>
      <c r="T8" s="146"/>
    </row>
    <row r="9" spans="1:20" x14ac:dyDescent="0.2">
      <c r="A9" s="117" t="s">
        <v>140</v>
      </c>
      <c r="B9" s="4"/>
      <c r="C9" s="42"/>
      <c r="D9" s="4"/>
      <c r="E9" s="42"/>
      <c r="F9" s="4"/>
      <c r="G9" s="67"/>
      <c r="H9" s="4"/>
      <c r="I9" s="67"/>
      <c r="J9" s="4"/>
      <c r="K9" s="67"/>
      <c r="L9" s="4"/>
      <c r="M9" s="42"/>
      <c r="N9" s="4"/>
      <c r="O9" s="42"/>
      <c r="P9" s="4"/>
      <c r="Q9" s="42"/>
      <c r="R9" s="4"/>
      <c r="S9" s="42"/>
      <c r="T9" s="146"/>
    </row>
    <row r="10" spans="1:20" x14ac:dyDescent="0.2">
      <c r="A10" s="113" t="s">
        <v>22</v>
      </c>
      <c r="B10" s="144">
        <v>42030.436275709631</v>
      </c>
      <c r="C10" s="141">
        <f>+B10/$B$7*100</f>
        <v>16.85417448703474</v>
      </c>
      <c r="D10" s="144">
        <f>+F10+H10+J10</f>
        <v>30075.456692375054</v>
      </c>
      <c r="E10" s="141">
        <f>+D10/$B10*100</f>
        <v>71.556375230290811</v>
      </c>
      <c r="F10" s="144">
        <v>0</v>
      </c>
      <c r="G10" s="141">
        <f>IFERROR((F10/$D10*100),0)</f>
        <v>0</v>
      </c>
      <c r="H10" s="144">
        <v>29772.685516984642</v>
      </c>
      <c r="I10" s="141">
        <f>+H10/$D10*100</f>
        <v>98.993294836759134</v>
      </c>
      <c r="J10" s="144">
        <v>302.77117539041205</v>
      </c>
      <c r="K10" s="141">
        <f>IFERROR(+J10/$D10*100,0)</f>
        <v>1.0067051632408719</v>
      </c>
      <c r="L10" s="144">
        <v>1395.2704999241491</v>
      </c>
      <c r="M10" s="141">
        <f>IFERROR(+L10/$B10*100,0)</f>
        <v>3.3196669450954723</v>
      </c>
      <c r="N10" s="144">
        <v>505.33057776444252</v>
      </c>
      <c r="O10" s="141">
        <f>+N10/$B10*100</f>
        <v>1.2022967700111284</v>
      </c>
      <c r="P10" s="144">
        <v>7509.1515932104194</v>
      </c>
      <c r="Q10" s="141">
        <f>+P10/$B10*100</f>
        <v>17.865985363445137</v>
      </c>
      <c r="R10" s="144">
        <v>2545.2269124355857</v>
      </c>
      <c r="S10" s="141">
        <f>+R10/$B10*100</f>
        <v>6.0556756911574849</v>
      </c>
      <c r="T10" s="146"/>
    </row>
    <row r="11" spans="1:20" x14ac:dyDescent="0.2">
      <c r="A11" s="113" t="s">
        <v>131</v>
      </c>
      <c r="B11" s="144">
        <v>63807.065933369369</v>
      </c>
      <c r="C11" s="141">
        <f t="shared" ref="C11:C16" si="0">+B11/$B$7*100</f>
        <v>25.58658719819773</v>
      </c>
      <c r="D11" s="144">
        <f t="shared" ref="D11:D16" si="1">+F11+H11+J11</f>
        <v>39769.281259051299</v>
      </c>
      <c r="E11" s="141">
        <f t="shared" ref="E11:E16" si="2">+D11/$B11*100</f>
        <v>62.327393803972178</v>
      </c>
      <c r="F11" s="144">
        <v>0</v>
      </c>
      <c r="G11" s="141">
        <f t="shared" ref="G11:G16" si="3">IFERROR((F11/$D11*100),0)</f>
        <v>0</v>
      </c>
      <c r="H11" s="144">
        <v>37309.948893289911</v>
      </c>
      <c r="I11" s="141">
        <f t="shared" ref="I11:I16" si="4">+H11/$D11*100</f>
        <v>93.815999968061647</v>
      </c>
      <c r="J11" s="144">
        <v>2459.3323657613842</v>
      </c>
      <c r="K11" s="141">
        <f t="shared" ref="K11:K16" si="5">IFERROR(+J11/$D11*100,0)</f>
        <v>6.184000031938349</v>
      </c>
      <c r="L11" s="144">
        <v>876.12411465002401</v>
      </c>
      <c r="M11" s="141">
        <f t="shared" ref="M11:M16" si="6">IFERROR(+L11/$B11*100,0)</f>
        <v>1.3730832186593849</v>
      </c>
      <c r="N11" s="144">
        <v>1400.9296895671891</v>
      </c>
      <c r="O11" s="141">
        <f t="shared" ref="O11:O16" si="7">+N11/$B11*100</f>
        <v>2.195571398048787</v>
      </c>
      <c r="P11" s="144">
        <v>18914.672313221123</v>
      </c>
      <c r="Q11" s="141">
        <f t="shared" ref="Q11:Q16" si="8">+P11/$B11*100</f>
        <v>29.643538746904301</v>
      </c>
      <c r="R11" s="144">
        <v>2846.0585568796987</v>
      </c>
      <c r="S11" s="141">
        <f t="shared" ref="S11:S16" si="9">+R11/$B11*100</f>
        <v>4.4604128324153001</v>
      </c>
      <c r="T11" s="146"/>
    </row>
    <row r="12" spans="1:20" x14ac:dyDescent="0.2">
      <c r="A12" s="113" t="s">
        <v>132</v>
      </c>
      <c r="B12" s="144">
        <v>101566.04479229968</v>
      </c>
      <c r="C12" s="141">
        <f t="shared" si="0"/>
        <v>40.727910356636023</v>
      </c>
      <c r="D12" s="144">
        <f t="shared" si="1"/>
        <v>57733.07736146672</v>
      </c>
      <c r="E12" s="141">
        <f t="shared" si="2"/>
        <v>56.842892208246944</v>
      </c>
      <c r="F12" s="144">
        <v>0</v>
      </c>
      <c r="G12" s="141">
        <f t="shared" si="3"/>
        <v>0</v>
      </c>
      <c r="H12" s="144">
        <v>55537.596911316999</v>
      </c>
      <c r="I12" s="141">
        <f t="shared" si="4"/>
        <v>96.197187902519346</v>
      </c>
      <c r="J12" s="144">
        <v>2195.4804501497197</v>
      </c>
      <c r="K12" s="141">
        <f t="shared" si="5"/>
        <v>3.8028120974806514</v>
      </c>
      <c r="L12" s="144">
        <v>6227.988886588445</v>
      </c>
      <c r="M12" s="141">
        <f t="shared" si="6"/>
        <v>6.131959651795583</v>
      </c>
      <c r="N12" s="144">
        <v>871.32147178394166</v>
      </c>
      <c r="O12" s="141">
        <f t="shared" si="7"/>
        <v>0.85788658361736425</v>
      </c>
      <c r="P12" s="144">
        <v>31262.621986676648</v>
      </c>
      <c r="Q12" s="141">
        <f t="shared" si="8"/>
        <v>30.780584249990262</v>
      </c>
      <c r="R12" s="144">
        <v>5471.0350857839676</v>
      </c>
      <c r="S12" s="141">
        <f t="shared" si="9"/>
        <v>5.3866773063498865</v>
      </c>
      <c r="T12" s="146"/>
    </row>
    <row r="13" spans="1:20" x14ac:dyDescent="0.2">
      <c r="A13" s="113" t="s">
        <v>133</v>
      </c>
      <c r="B13" s="144">
        <v>15729.071040358911</v>
      </c>
      <c r="C13" s="141">
        <f t="shared" si="0"/>
        <v>6.3073460883008217</v>
      </c>
      <c r="D13" s="144">
        <f t="shared" si="1"/>
        <v>11575.594309547101</v>
      </c>
      <c r="E13" s="141">
        <f t="shared" si="2"/>
        <v>73.593629781730357</v>
      </c>
      <c r="F13" s="144">
        <v>0</v>
      </c>
      <c r="G13" s="141">
        <f t="shared" si="3"/>
        <v>0</v>
      </c>
      <c r="H13" s="144">
        <v>11310.66953108049</v>
      </c>
      <c r="I13" s="141">
        <f t="shared" si="4"/>
        <v>97.711350524369095</v>
      </c>
      <c r="J13" s="144">
        <v>264.92477846661058</v>
      </c>
      <c r="K13" s="141">
        <f t="shared" si="5"/>
        <v>2.2886494756309048</v>
      </c>
      <c r="L13" s="144">
        <v>1059.5382210997934</v>
      </c>
      <c r="M13" s="141">
        <f t="shared" si="6"/>
        <v>6.7361779877600227</v>
      </c>
      <c r="N13" s="144">
        <v>635.62639699988654</v>
      </c>
      <c r="O13" s="141">
        <f t="shared" si="7"/>
        <v>4.0410930522784554</v>
      </c>
      <c r="P13" s="144">
        <v>2458.3121127121321</v>
      </c>
      <c r="Q13" s="141">
        <f t="shared" si="8"/>
        <v>15.629099178231174</v>
      </c>
      <c r="R13" s="144">
        <v>0</v>
      </c>
      <c r="S13" s="141">
        <f t="shared" si="9"/>
        <v>0</v>
      </c>
      <c r="T13" s="146"/>
    </row>
    <row r="14" spans="1:20" x14ac:dyDescent="0.2">
      <c r="A14" s="113" t="s">
        <v>134</v>
      </c>
      <c r="B14" s="144">
        <v>16478.062428405199</v>
      </c>
      <c r="C14" s="141">
        <f t="shared" si="0"/>
        <v>6.6076910921121197</v>
      </c>
      <c r="D14" s="144">
        <f t="shared" si="1"/>
        <v>6708.2879457401968</v>
      </c>
      <c r="E14" s="141">
        <f t="shared" si="2"/>
        <v>40.710417106906469</v>
      </c>
      <c r="F14" s="144">
        <v>0</v>
      </c>
      <c r="G14" s="141">
        <f t="shared" si="3"/>
        <v>0</v>
      </c>
      <c r="H14" s="144">
        <v>5307.8612356738495</v>
      </c>
      <c r="I14" s="141">
        <f t="shared" si="4"/>
        <v>79.12393264281944</v>
      </c>
      <c r="J14" s="144">
        <v>1400.4267100663471</v>
      </c>
      <c r="K14" s="141">
        <f t="shared" si="5"/>
        <v>20.876067357180553</v>
      </c>
      <c r="L14" s="144">
        <v>552.65410747943758</v>
      </c>
      <c r="M14" s="141">
        <f t="shared" si="6"/>
        <v>3.3538779809861738</v>
      </c>
      <c r="N14" s="144">
        <v>0</v>
      </c>
      <c r="O14" s="141">
        <f t="shared" si="7"/>
        <v>0</v>
      </c>
      <c r="P14" s="144">
        <v>6038.9883901861413</v>
      </c>
      <c r="Q14" s="141">
        <f t="shared" si="8"/>
        <v>36.648655850314157</v>
      </c>
      <c r="R14" s="144">
        <v>3178.1319849994329</v>
      </c>
      <c r="S14" s="141">
        <f t="shared" si="9"/>
        <v>19.287049061793262</v>
      </c>
      <c r="T14" s="146"/>
    </row>
    <row r="15" spans="1:20" x14ac:dyDescent="0.2">
      <c r="A15" s="113" t="s">
        <v>23</v>
      </c>
      <c r="B15" s="144">
        <v>6996.5866955334504</v>
      </c>
      <c r="C15" s="141">
        <f t="shared" si="0"/>
        <v>2.8056261944712735</v>
      </c>
      <c r="D15" s="144">
        <f t="shared" si="1"/>
        <v>4376.8154660408827</v>
      </c>
      <c r="E15" s="141">
        <f t="shared" si="2"/>
        <v>62.556438682236262</v>
      </c>
      <c r="F15" s="144">
        <v>0</v>
      </c>
      <c r="G15" s="141">
        <f t="shared" si="3"/>
        <v>0</v>
      </c>
      <c r="H15" s="144">
        <v>3681.9468571943844</v>
      </c>
      <c r="I15" s="141">
        <f t="shared" si="4"/>
        <v>84.123876954879876</v>
      </c>
      <c r="J15" s="144">
        <v>694.86860884649832</v>
      </c>
      <c r="K15" s="141">
        <f t="shared" si="5"/>
        <v>15.876123045120124</v>
      </c>
      <c r="L15" s="144">
        <v>1367.045836788534</v>
      </c>
      <c r="M15" s="141">
        <f t="shared" si="6"/>
        <v>19.538753627697375</v>
      </c>
      <c r="N15" s="144">
        <v>0</v>
      </c>
      <c r="O15" s="141">
        <f t="shared" si="7"/>
        <v>0</v>
      </c>
      <c r="P15" s="144">
        <v>1068.4637511126534</v>
      </c>
      <c r="Q15" s="141">
        <f t="shared" si="8"/>
        <v>15.271214345056993</v>
      </c>
      <c r="R15" s="144">
        <v>184.26164159138048</v>
      </c>
      <c r="S15" s="141">
        <f t="shared" si="9"/>
        <v>2.6335933450093778</v>
      </c>
      <c r="T15" s="146"/>
    </row>
    <row r="16" spans="1:20" x14ac:dyDescent="0.2">
      <c r="A16" s="113" t="s">
        <v>135</v>
      </c>
      <c r="B16" s="144">
        <v>2769.7421209074018</v>
      </c>
      <c r="C16" s="141">
        <f t="shared" si="0"/>
        <v>1.1106645832472948</v>
      </c>
      <c r="D16" s="144">
        <f t="shared" si="1"/>
        <v>2466.9709455169896</v>
      </c>
      <c r="E16" s="141">
        <f t="shared" si="2"/>
        <v>89.06861497664552</v>
      </c>
      <c r="F16" s="144">
        <v>0</v>
      </c>
      <c r="G16" s="141">
        <f t="shared" si="3"/>
        <v>0</v>
      </c>
      <c r="H16" s="144">
        <v>2164.1997701265777</v>
      </c>
      <c r="I16" s="141">
        <f t="shared" si="4"/>
        <v>87.727006840489494</v>
      </c>
      <c r="J16" s="144">
        <v>302.77117539041205</v>
      </c>
      <c r="K16" s="141">
        <f t="shared" si="5"/>
        <v>12.272993159510518</v>
      </c>
      <c r="L16" s="144">
        <v>0</v>
      </c>
      <c r="M16" s="141">
        <f t="shared" si="6"/>
        <v>0</v>
      </c>
      <c r="N16" s="144">
        <v>0</v>
      </c>
      <c r="O16" s="141">
        <f t="shared" si="7"/>
        <v>0</v>
      </c>
      <c r="P16" s="144">
        <v>302.77117539041205</v>
      </c>
      <c r="Q16" s="141">
        <f t="shared" si="8"/>
        <v>10.931385023354466</v>
      </c>
      <c r="R16" s="144">
        <v>0</v>
      </c>
      <c r="S16" s="141">
        <f t="shared" si="9"/>
        <v>0</v>
      </c>
      <c r="T16" s="146"/>
    </row>
    <row r="17" spans="1:20" x14ac:dyDescent="0.2">
      <c r="A17" s="119"/>
      <c r="B17" s="144"/>
      <c r="C17" s="141"/>
      <c r="D17" s="144"/>
      <c r="E17" s="141"/>
      <c r="F17" s="144"/>
      <c r="G17" s="141"/>
      <c r="H17" s="144"/>
      <c r="I17" s="141"/>
      <c r="J17" s="144"/>
      <c r="K17" s="141"/>
      <c r="L17" s="144"/>
      <c r="M17" s="141"/>
      <c r="N17" s="144"/>
      <c r="O17" s="141"/>
      <c r="P17" s="144"/>
      <c r="Q17" s="141"/>
      <c r="R17" s="144"/>
      <c r="S17" s="141"/>
      <c r="T17" s="146"/>
    </row>
    <row r="18" spans="1:20" x14ac:dyDescent="0.2">
      <c r="A18" s="117" t="s">
        <v>15</v>
      </c>
      <c r="J18" s="34"/>
      <c r="N18" s="34"/>
      <c r="R18" s="34"/>
      <c r="S18" s="28"/>
      <c r="T18" s="146"/>
    </row>
    <row r="19" spans="1:20" x14ac:dyDescent="0.2">
      <c r="A19" s="119" t="s">
        <v>70</v>
      </c>
      <c r="B19" s="144">
        <v>10843.653239282597</v>
      </c>
      <c r="C19" s="141">
        <f>+B19/$B$7*100</f>
        <v>4.3482970905393641</v>
      </c>
      <c r="D19" s="144">
        <f>+F19+H19+J19</f>
        <v>8336.1009017153083</v>
      </c>
      <c r="E19" s="141">
        <f>IFERROR(+D19/$B19*100,0)</f>
        <v>76.875391694716484</v>
      </c>
      <c r="F19" s="144">
        <v>0</v>
      </c>
      <c r="G19" s="141">
        <f>IFERROR((F19/$D19*100),0)</f>
        <v>0</v>
      </c>
      <c r="H19" s="144">
        <v>7108.4274102387853</v>
      </c>
      <c r="I19" s="141">
        <f>IFERROR(+H19/$D19*100,0)</f>
        <v>85.272809123220824</v>
      </c>
      <c r="J19" s="144">
        <v>1227.6734914765232</v>
      </c>
      <c r="K19" s="141">
        <f>IFERROR(+J19/$D19*100,0)</f>
        <v>14.727190876779172</v>
      </c>
      <c r="L19" s="144">
        <v>1094.8615248953415</v>
      </c>
      <c r="M19" s="141">
        <f>IFERROR(+L19/$B19*100,0)</f>
        <v>10.096795800598436</v>
      </c>
      <c r="N19" s="144">
        <v>794.53299624985823</v>
      </c>
      <c r="O19" s="141">
        <f>IFERROR(+N19/$B19*100,0)</f>
        <v>7.3271708225743994</v>
      </c>
      <c r="P19" s="144">
        <v>264.92477846661058</v>
      </c>
      <c r="Q19" s="141">
        <f>IFERROR(+P19/$B19*100,0)</f>
        <v>2.4431321494760163</v>
      </c>
      <c r="R19" s="144">
        <v>353.23303795548077</v>
      </c>
      <c r="S19" s="141">
        <f>IFERROR(+R19/$B19*100,0)</f>
        <v>3.2575095326346877</v>
      </c>
      <c r="T19" s="146"/>
    </row>
    <row r="20" spans="1:20" x14ac:dyDescent="0.2">
      <c r="A20" s="119" t="s">
        <v>71</v>
      </c>
      <c r="B20" s="144">
        <v>7269.4061376988484</v>
      </c>
      <c r="C20" s="141">
        <f t="shared" ref="C20:C23" si="10">+B20/$B$7*100</f>
        <v>2.915026593066909</v>
      </c>
      <c r="D20" s="144">
        <f t="shared" ref="D20:D23" si="11">+F20+H20+J20</f>
        <v>4342.6253299359114</v>
      </c>
      <c r="E20" s="141">
        <f t="shared" ref="E20:E23" si="12">IFERROR(+D20/$B20*100,0)</f>
        <v>59.738378179411811</v>
      </c>
      <c r="F20" s="144">
        <v>0</v>
      </c>
      <c r="G20" s="141">
        <f t="shared" ref="G20:G23" si="13">IFERROR((F20/$D20*100),0)</f>
        <v>0</v>
      </c>
      <c r="H20" s="144">
        <v>4130.6855071626233</v>
      </c>
      <c r="I20" s="141">
        <f t="shared" ref="I20:I23" si="14">IFERROR(+H20/$D20*100,0)</f>
        <v>95.119546203715061</v>
      </c>
      <c r="J20" s="144">
        <v>211.93982277328848</v>
      </c>
      <c r="K20" s="141">
        <f t="shared" ref="K20:K23" si="15">IFERROR(+J20/$D20*100,0)</f>
        <v>4.8804537962849377</v>
      </c>
      <c r="L20" s="144">
        <v>0</v>
      </c>
      <c r="M20" s="141">
        <f t="shared" ref="M20:M23" si="16">IFERROR(+L20/$B20*100,0)</f>
        <v>0</v>
      </c>
      <c r="N20" s="144">
        <v>0</v>
      </c>
      <c r="O20" s="141">
        <f t="shared" ref="O20:O23" si="17">IFERROR(+N20/$B20*100,0)</f>
        <v>0</v>
      </c>
      <c r="P20" s="144">
        <v>2161.4425588593963</v>
      </c>
      <c r="Q20" s="141">
        <f t="shared" ref="Q20:Q23" si="18">IFERROR(+P20/$B20*100,0)</f>
        <v>29.733413127796531</v>
      </c>
      <c r="R20" s="144">
        <v>765.33824890354163</v>
      </c>
      <c r="S20" s="141">
        <f t="shared" ref="S20:S23" si="19">IFERROR(+R20/$B20*100,0)</f>
        <v>10.528208692791674</v>
      </c>
      <c r="T20" s="146"/>
    </row>
    <row r="21" spans="1:20" x14ac:dyDescent="0.2">
      <c r="A21" s="119" t="s">
        <v>72</v>
      </c>
      <c r="B21" s="144">
        <v>72370.735856580926</v>
      </c>
      <c r="C21" s="141">
        <f t="shared" si="10"/>
        <v>29.020612631300185</v>
      </c>
      <c r="D21" s="144">
        <f t="shared" si="11"/>
        <v>39750.074534131942</v>
      </c>
      <c r="E21" s="141">
        <f t="shared" si="12"/>
        <v>54.925618848073832</v>
      </c>
      <c r="F21" s="144">
        <v>0</v>
      </c>
      <c r="G21" s="141">
        <f t="shared" si="13"/>
        <v>0</v>
      </c>
      <c r="H21" s="144">
        <v>38599.779387010793</v>
      </c>
      <c r="I21" s="141">
        <f t="shared" si="14"/>
        <v>97.106181156632971</v>
      </c>
      <c r="J21" s="144">
        <v>1150.2951471211522</v>
      </c>
      <c r="K21" s="141">
        <f t="shared" si="15"/>
        <v>2.8938188433670375</v>
      </c>
      <c r="L21" s="144">
        <v>5442.441122051815</v>
      </c>
      <c r="M21" s="141">
        <f t="shared" si="16"/>
        <v>7.5202235511840732</v>
      </c>
      <c r="N21" s="144">
        <v>1242.0230903172176</v>
      </c>
      <c r="O21" s="141">
        <f t="shared" si="17"/>
        <v>1.7161951935635542</v>
      </c>
      <c r="P21" s="144">
        <v>16973.152279763483</v>
      </c>
      <c r="Q21" s="141">
        <f t="shared" si="18"/>
        <v>23.453060244405481</v>
      </c>
      <c r="R21" s="144">
        <v>8963.0448303164612</v>
      </c>
      <c r="S21" s="141">
        <f t="shared" si="19"/>
        <v>12.384902162773049</v>
      </c>
      <c r="T21" s="146"/>
    </row>
    <row r="22" spans="1:20" x14ac:dyDescent="0.2">
      <c r="A22" s="119" t="s">
        <v>73</v>
      </c>
      <c r="B22" s="144">
        <v>78989.72098368236</v>
      </c>
      <c r="C22" s="141">
        <f t="shared" si="10"/>
        <v>31.674820870478687</v>
      </c>
      <c r="D22" s="144">
        <f t="shared" si="11"/>
        <v>52539.757514476922</v>
      </c>
      <c r="E22" s="141">
        <f t="shared" si="12"/>
        <v>66.51467666955115</v>
      </c>
      <c r="F22" s="144">
        <v>0</v>
      </c>
      <c r="G22" s="141">
        <f t="shared" si="13"/>
        <v>0</v>
      </c>
      <c r="H22" s="144">
        <v>50095.922439452799</v>
      </c>
      <c r="I22" s="141">
        <f t="shared" si="14"/>
        <v>95.348598488771586</v>
      </c>
      <c r="J22" s="144">
        <v>2443.835075024122</v>
      </c>
      <c r="K22" s="141">
        <f t="shared" si="15"/>
        <v>4.6514015112284106</v>
      </c>
      <c r="L22" s="144">
        <v>2080.490076079489</v>
      </c>
      <c r="M22" s="141">
        <f t="shared" si="16"/>
        <v>2.6338744461564501</v>
      </c>
      <c r="N22" s="144">
        <v>264.92477846661058</v>
      </c>
      <c r="O22" s="141">
        <f t="shared" si="17"/>
        <v>0.33539146001204201</v>
      </c>
      <c r="P22" s="144">
        <v>22388.942624805011</v>
      </c>
      <c r="Q22" s="141">
        <f t="shared" si="18"/>
        <v>28.344121673034017</v>
      </c>
      <c r="R22" s="144">
        <v>1715.6059898543331</v>
      </c>
      <c r="S22" s="141">
        <f t="shared" si="19"/>
        <v>2.1719357512463446</v>
      </c>
      <c r="T22" s="146"/>
    </row>
    <row r="23" spans="1:20" x14ac:dyDescent="0.2">
      <c r="A23" s="119" t="s">
        <v>74</v>
      </c>
      <c r="B23" s="144">
        <v>79903.493069338932</v>
      </c>
      <c r="C23" s="141">
        <f t="shared" si="10"/>
        <v>32.041242814614868</v>
      </c>
      <c r="D23" s="144">
        <f t="shared" si="11"/>
        <v>47736.925699478154</v>
      </c>
      <c r="E23" s="141">
        <f t="shared" si="12"/>
        <v>59.743227568352786</v>
      </c>
      <c r="F23" s="144">
        <v>0</v>
      </c>
      <c r="G23" s="141">
        <f t="shared" si="13"/>
        <v>0</v>
      </c>
      <c r="H23" s="144">
        <v>45150.093971801856</v>
      </c>
      <c r="I23" s="141">
        <f t="shared" si="14"/>
        <v>94.581067612184796</v>
      </c>
      <c r="J23" s="144">
        <v>2586.8317276762982</v>
      </c>
      <c r="K23" s="141">
        <f t="shared" si="15"/>
        <v>5.4189323878151976</v>
      </c>
      <c r="L23" s="144">
        <v>2860.8289435037373</v>
      </c>
      <c r="M23" s="141">
        <f t="shared" si="16"/>
        <v>3.5803552931298728</v>
      </c>
      <c r="N23" s="144">
        <v>1111.7272710817736</v>
      </c>
      <c r="O23" s="141">
        <f t="shared" si="17"/>
        <v>1.3913375102600771</v>
      </c>
      <c r="P23" s="144">
        <v>25766.51908061502</v>
      </c>
      <c r="Q23" s="141">
        <f t="shared" si="18"/>
        <v>32.247049648073911</v>
      </c>
      <c r="R23" s="144">
        <v>2427.4920746602511</v>
      </c>
      <c r="S23" s="141">
        <f t="shared" si="19"/>
        <v>3.0380299801833615</v>
      </c>
      <c r="T23" s="146"/>
    </row>
    <row r="24" spans="1:20" x14ac:dyDescent="0.2">
      <c r="A24" s="119"/>
      <c r="B24" s="144"/>
      <c r="C24" s="141"/>
      <c r="D24" s="144"/>
      <c r="E24" s="141"/>
      <c r="F24" s="144"/>
      <c r="G24" s="141"/>
      <c r="H24" s="144"/>
      <c r="I24" s="141"/>
      <c r="J24" s="144"/>
      <c r="K24" s="141"/>
      <c r="L24" s="144"/>
      <c r="M24" s="141"/>
      <c r="N24" s="144"/>
      <c r="O24" s="141"/>
      <c r="P24" s="144"/>
      <c r="Q24" s="141"/>
      <c r="R24" s="144"/>
      <c r="S24" s="141"/>
      <c r="T24" s="146"/>
    </row>
    <row r="25" spans="1:20" x14ac:dyDescent="0.2">
      <c r="A25" s="117" t="s">
        <v>66</v>
      </c>
      <c r="J25" s="34"/>
      <c r="N25" s="34"/>
      <c r="R25" s="34"/>
      <c r="S25" s="28"/>
      <c r="T25" s="146"/>
    </row>
    <row r="26" spans="1:20" x14ac:dyDescent="0.2">
      <c r="A26" s="140" t="s">
        <v>81</v>
      </c>
      <c r="B26" s="144">
        <v>155911.43536023452</v>
      </c>
      <c r="C26" s="141">
        <f t="shared" ref="C26" si="20">+B26/$B$7*100</f>
        <v>62.520372590185879</v>
      </c>
      <c r="D26" s="144">
        <f>+F26+H26+J26</f>
        <v>94325.512501396108</v>
      </c>
      <c r="E26" s="141">
        <f t="shared" ref="E26" si="21">+D26/$B26*100</f>
        <v>60.499418970427868</v>
      </c>
      <c r="F26" s="144">
        <v>0</v>
      </c>
      <c r="G26" s="141">
        <f t="shared" ref="G26" si="22">IFERROR((F26/$D26*100),0)</f>
        <v>0</v>
      </c>
      <c r="H26" s="144">
        <v>89696.655957600931</v>
      </c>
      <c r="I26" s="141">
        <f t="shared" ref="I26:K26" si="23">+H26/$D26*100</f>
        <v>95.092678087779632</v>
      </c>
      <c r="J26" s="144">
        <v>4628.8565437951775</v>
      </c>
      <c r="K26" s="141">
        <f t="shared" si="23"/>
        <v>4.9073219122203717</v>
      </c>
      <c r="L26" s="144">
        <v>6308.5626275407676</v>
      </c>
      <c r="M26" s="141">
        <f t="shared" ref="M26" si="24">+L26/$B26*100</f>
        <v>4.0462475462205747</v>
      </c>
      <c r="N26" s="144">
        <v>2012.2784465482707</v>
      </c>
      <c r="O26" s="141">
        <f t="shared" ref="O26" si="25">+N26/$B26*100</f>
        <v>1.2906548143174275</v>
      </c>
      <c r="P26" s="144">
        <v>46406.385044996139</v>
      </c>
      <c r="Q26" s="141">
        <f>+P26/$B26*100</f>
        <v>29.764580729934174</v>
      </c>
      <c r="R26" s="144">
        <v>6858.6967397532862</v>
      </c>
      <c r="S26" s="141">
        <f>+R26/$B26*100</f>
        <v>4.3990979390999874</v>
      </c>
      <c r="T26" s="146"/>
    </row>
    <row r="27" spans="1:20" x14ac:dyDescent="0.2">
      <c r="A27" s="140" t="s">
        <v>82</v>
      </c>
      <c r="B27" s="144">
        <v>93465.573926349083</v>
      </c>
      <c r="C27" s="141">
        <f t="shared" ref="C27" si="26">+B27/$B$7*100</f>
        <v>37.479627409814114</v>
      </c>
      <c r="D27" s="144">
        <f>+F27+H27+J27</f>
        <v>58379.971478342057</v>
      </c>
      <c r="E27" s="141">
        <f t="shared" ref="E27" si="27">+D27/$B27*100</f>
        <v>62.461470064202999</v>
      </c>
      <c r="F27" s="144">
        <v>0</v>
      </c>
      <c r="G27" s="141">
        <f t="shared" ref="G27" si="28">IFERROR((F27/$D27*100),0)</f>
        <v>0</v>
      </c>
      <c r="H27" s="144">
        <v>55388.25275806585</v>
      </c>
      <c r="I27" s="141">
        <f t="shared" ref="I27" si="29">+H27/$D27*100</f>
        <v>94.875436481865904</v>
      </c>
      <c r="J27" s="144">
        <v>2991.7187202762066</v>
      </c>
      <c r="K27" s="141">
        <f t="shared" ref="K27" si="30">+J27/$D27*100</f>
        <v>5.1245635181340949</v>
      </c>
      <c r="L27" s="144">
        <v>5170.0590389896151</v>
      </c>
      <c r="M27" s="141">
        <f t="shared" ref="M27" si="31">+L27/$B27*100</f>
        <v>5.5315115735164948</v>
      </c>
      <c r="N27" s="144">
        <v>1400.9296895671891</v>
      </c>
      <c r="O27" s="141">
        <f t="shared" ref="O27" si="32">+N27/$B27*100</f>
        <v>1.4988723983775272</v>
      </c>
      <c r="P27" s="144">
        <v>21148.596277513421</v>
      </c>
      <c r="Q27" s="141">
        <f>+P27/$B27*100</f>
        <v>22.627150713457905</v>
      </c>
      <c r="R27" s="144">
        <v>7366.0174419367822</v>
      </c>
      <c r="S27" s="141">
        <f>+R27/$B27*100</f>
        <v>7.8809952504450536</v>
      </c>
      <c r="T27" s="146"/>
    </row>
    <row r="28" spans="1:20" x14ac:dyDescent="0.2">
      <c r="A28" s="23"/>
      <c r="B28" s="137"/>
      <c r="C28" s="138"/>
      <c r="D28" s="33"/>
      <c r="E28" s="141"/>
      <c r="F28" s="33"/>
      <c r="G28" s="141"/>
      <c r="H28" s="33"/>
      <c r="I28" s="141"/>
      <c r="J28" s="33"/>
      <c r="K28" s="141"/>
      <c r="L28" s="33"/>
      <c r="M28" s="141"/>
      <c r="N28" s="33"/>
      <c r="O28" s="141"/>
      <c r="P28" s="33"/>
      <c r="Q28" s="141"/>
      <c r="R28" s="33"/>
      <c r="S28" s="141"/>
      <c r="T28" s="146"/>
    </row>
    <row r="29" spans="1:20" x14ac:dyDescent="0.2">
      <c r="A29" s="117" t="s">
        <v>69</v>
      </c>
      <c r="J29" s="34"/>
      <c r="N29" s="34"/>
      <c r="R29" s="34"/>
      <c r="S29" s="28"/>
      <c r="T29" s="146"/>
    </row>
    <row r="30" spans="1:20" x14ac:dyDescent="0.2">
      <c r="A30" s="119" t="s">
        <v>61</v>
      </c>
      <c r="B30" s="144">
        <v>198119.34424822807</v>
      </c>
      <c r="C30" s="141">
        <f t="shared" ref="C30" si="33">+B30/$B$7*100</f>
        <v>79.445713466131778</v>
      </c>
      <c r="D30" s="144">
        <f t="shared" ref="D30" si="34">+F30+H30+J30</f>
        <v>117352.20222631116</v>
      </c>
      <c r="E30" s="141">
        <f>+D30/$B30*100</f>
        <v>59.233086335717935</v>
      </c>
      <c r="F30" s="144">
        <v>0</v>
      </c>
      <c r="G30" s="141">
        <f>IFERROR((F30/$D30*100),0)</f>
        <v>0</v>
      </c>
      <c r="H30" s="144">
        <v>111235.19739535885</v>
      </c>
      <c r="I30" s="141">
        <f>+H30/$D30*100</f>
        <v>94.787481858111363</v>
      </c>
      <c r="J30" s="144">
        <v>6117.0048309523154</v>
      </c>
      <c r="K30" s="141">
        <f>+J30/$D30*100</f>
        <v>5.2125181418886415</v>
      </c>
      <c r="L30" s="144">
        <v>7870.4539863215787</v>
      </c>
      <c r="M30" s="141">
        <f>+L30/$B30*100</f>
        <v>3.9725822918435036</v>
      </c>
      <c r="N30" s="144">
        <v>2301.4808650336863</v>
      </c>
      <c r="O30" s="141">
        <f>+N30/$B30*100</f>
        <v>1.1616638818217118</v>
      </c>
      <c r="P30" s="144">
        <v>61764.434704562882</v>
      </c>
      <c r="Q30" s="141">
        <f>+P30/$B30*100</f>
        <v>31.175368028261225</v>
      </c>
      <c r="R30" s="144">
        <v>8830.7724659988016</v>
      </c>
      <c r="S30" s="141">
        <f>+R30/$B30*100</f>
        <v>4.4572994623556461</v>
      </c>
      <c r="T30" s="146"/>
    </row>
    <row r="31" spans="1:20" x14ac:dyDescent="0.2">
      <c r="A31" s="119" t="s">
        <v>62</v>
      </c>
      <c r="B31" s="144">
        <v>2937.7347438235038</v>
      </c>
      <c r="C31" s="141">
        <f t="shared" ref="C31:C32" si="35">+B31/$B$7*100</f>
        <v>1.1780295032921275</v>
      </c>
      <c r="D31" s="144">
        <f t="shared" ref="D31:D32" si="36">+F31+H31+J31</f>
        <v>818.33651609061951</v>
      </c>
      <c r="E31" s="141">
        <f t="shared" ref="E31:E32" si="37">+D31/$B31*100</f>
        <v>27.856038323784905</v>
      </c>
      <c r="F31" s="144">
        <v>0</v>
      </c>
      <c r="G31" s="141">
        <f t="shared" ref="G31:G32" si="38">IFERROR((F31/$D31*100),0)</f>
        <v>0</v>
      </c>
      <c r="H31" s="144">
        <v>818.33651609061951</v>
      </c>
      <c r="I31" s="141">
        <f>IFERROR(+H31/$D31*100,0)</f>
        <v>100</v>
      </c>
      <c r="J31" s="144">
        <v>0</v>
      </c>
      <c r="K31" s="141">
        <f>IFERROR(+J31/$D31*100,0)</f>
        <v>0</v>
      </c>
      <c r="L31" s="144">
        <v>1059.6991138664423</v>
      </c>
      <c r="M31" s="141">
        <f t="shared" ref="M31:M32" si="39">+L31/$B31*100</f>
        <v>36.071980838107557</v>
      </c>
      <c r="N31" s="144">
        <v>0</v>
      </c>
      <c r="O31" s="141">
        <f t="shared" ref="O31:O32" si="40">+N31/$B31*100</f>
        <v>0</v>
      </c>
      <c r="P31" s="144">
        <v>0</v>
      </c>
      <c r="Q31" s="141">
        <f t="shared" ref="Q31:Q32" si="41">+P31/$B31*100</f>
        <v>0</v>
      </c>
      <c r="R31" s="144">
        <v>1059.6991138664423</v>
      </c>
      <c r="S31" s="141">
        <f t="shared" ref="S31:S32" si="42">+R31/$B31*100</f>
        <v>36.071980838107557</v>
      </c>
      <c r="T31" s="146"/>
    </row>
    <row r="32" spans="1:20" x14ac:dyDescent="0.2">
      <c r="A32" s="119" t="s">
        <v>63</v>
      </c>
      <c r="B32" s="144">
        <v>48319.930294532001</v>
      </c>
      <c r="C32" s="141">
        <f t="shared" si="35"/>
        <v>19.37625703057607</v>
      </c>
      <c r="D32" s="144">
        <f t="shared" si="36"/>
        <v>34534.945237336375</v>
      </c>
      <c r="E32" s="141">
        <f t="shared" si="37"/>
        <v>71.471430167283231</v>
      </c>
      <c r="F32" s="144">
        <v>0</v>
      </c>
      <c r="G32" s="141">
        <f t="shared" si="38"/>
        <v>0</v>
      </c>
      <c r="H32" s="144">
        <v>33031.37480421731</v>
      </c>
      <c r="I32" s="141">
        <f t="shared" ref="I32" si="43">+H32/$D32*100</f>
        <v>95.646234783967373</v>
      </c>
      <c r="J32" s="144">
        <v>1503.570433119068</v>
      </c>
      <c r="K32" s="141">
        <f t="shared" ref="K32" si="44">+J32/$D32*100</f>
        <v>4.3537652160326283</v>
      </c>
      <c r="L32" s="144">
        <v>2548.4685663423606</v>
      </c>
      <c r="M32" s="141">
        <f t="shared" si="39"/>
        <v>5.2741561314519352</v>
      </c>
      <c r="N32" s="144">
        <v>1111.7272710817736</v>
      </c>
      <c r="O32" s="141">
        <f t="shared" si="40"/>
        <v>2.3007633999165336</v>
      </c>
      <c r="P32" s="144">
        <v>5790.5466179466885</v>
      </c>
      <c r="Q32" s="141">
        <f t="shared" si="41"/>
        <v>11.983764427329815</v>
      </c>
      <c r="R32" s="144">
        <v>4334.2426018248234</v>
      </c>
      <c r="S32" s="141">
        <f t="shared" si="42"/>
        <v>8.969885874018523</v>
      </c>
      <c r="T32" s="146"/>
    </row>
    <row r="33" spans="1:20" x14ac:dyDescent="0.2">
      <c r="A33" s="118"/>
      <c r="B33" s="139"/>
      <c r="C33" s="138"/>
      <c r="D33" s="139"/>
      <c r="E33" s="141"/>
      <c r="F33" s="139"/>
      <c r="G33" s="141"/>
      <c r="H33" s="139"/>
      <c r="I33" s="141"/>
      <c r="J33" s="139"/>
      <c r="K33" s="141"/>
      <c r="L33" s="139"/>
      <c r="M33" s="141"/>
      <c r="N33" s="139"/>
      <c r="O33" s="141"/>
      <c r="P33" s="139"/>
      <c r="Q33" s="141"/>
      <c r="R33" s="139"/>
      <c r="S33" s="141"/>
    </row>
    <row r="34" spans="1:20" x14ac:dyDescent="0.2">
      <c r="A34" s="117" t="s">
        <v>16</v>
      </c>
      <c r="J34" s="34"/>
      <c r="N34" s="34"/>
      <c r="R34" s="34"/>
      <c r="S34" s="28"/>
    </row>
    <row r="35" spans="1:20" x14ac:dyDescent="0.2">
      <c r="A35" s="119" t="s">
        <v>36</v>
      </c>
      <c r="B35" s="144">
        <v>121206.74446843338</v>
      </c>
      <c r="C35" s="141">
        <f t="shared" ref="C35" si="45">+B35/$B$7*100</f>
        <v>48.603816693118965</v>
      </c>
      <c r="D35" s="144">
        <f t="shared" ref="D35" si="46">+F35+H35+J35</f>
        <v>68729.030515342238</v>
      </c>
      <c r="E35" s="141">
        <f t="shared" ref="E35" si="47">+D35/$B35*100</f>
        <v>56.703965457336217</v>
      </c>
      <c r="F35" s="144">
        <v>0</v>
      </c>
      <c r="G35" s="141">
        <f t="shared" ref="G35" si="48">IFERROR((F35/$D35*100),0)</f>
        <v>0</v>
      </c>
      <c r="H35" s="144">
        <v>66523.384192950747</v>
      </c>
      <c r="I35" s="141">
        <f t="shared" ref="I35" si="49">+H35/$D35*100</f>
        <v>96.790808329677915</v>
      </c>
      <c r="J35" s="144">
        <v>2205.6463223914952</v>
      </c>
      <c r="K35" s="141">
        <f>+J35/$D35*100</f>
        <v>3.2091916703220966</v>
      </c>
      <c r="L35" s="144">
        <v>5079.7837420641245</v>
      </c>
      <c r="M35" s="141">
        <f t="shared" ref="M35" si="50">+L35/$B35*100</f>
        <v>4.1910074924808205</v>
      </c>
      <c r="N35" s="144">
        <v>1506.9478687838282</v>
      </c>
      <c r="O35" s="141">
        <f t="shared" ref="O35" si="51">+N35/$B35*100</f>
        <v>1.2432871416460591</v>
      </c>
      <c r="P35" s="144">
        <v>40563.029651648496</v>
      </c>
      <c r="Q35" s="141">
        <f t="shared" ref="Q35" si="52">+P35/$B35*100</f>
        <v>33.465983951258238</v>
      </c>
      <c r="R35" s="144">
        <v>5327.9526905947059</v>
      </c>
      <c r="S35" s="141">
        <f t="shared" ref="S35" si="53">+R35/$B35*100</f>
        <v>4.3957559572786788</v>
      </c>
      <c r="T35" s="146"/>
    </row>
    <row r="36" spans="1:20" x14ac:dyDescent="0.2">
      <c r="A36" s="119" t="s">
        <v>37</v>
      </c>
      <c r="B36" s="144">
        <v>4272.6936614009901</v>
      </c>
      <c r="C36" s="141">
        <f t="shared" ref="C36:C37" si="54">+B36/$B$7*100</f>
        <v>1.7133470617938229</v>
      </c>
      <c r="D36" s="144">
        <f t="shared" ref="D36:D37" si="55">+F36+H36+J36</f>
        <v>2634.135848884096</v>
      </c>
      <c r="E36" s="141">
        <f t="shared" ref="E36:E37" si="56">+D36/$B36*100</f>
        <v>61.650472924856935</v>
      </c>
      <c r="F36" s="144">
        <v>0</v>
      </c>
      <c r="G36" s="141">
        <f t="shared" ref="G36:G37" si="57">IFERROR((F36/$D36*100),0)</f>
        <v>0</v>
      </c>
      <c r="H36" s="144">
        <v>2634.135848884096</v>
      </c>
      <c r="I36" s="141">
        <f t="shared" ref="I36:I37" si="58">+H36/$D36*100</f>
        <v>100</v>
      </c>
      <c r="J36" s="144">
        <v>0</v>
      </c>
      <c r="K36" s="141">
        <f>+J36/$D36*100</f>
        <v>0</v>
      </c>
      <c r="L36" s="144">
        <v>634.33083101823411</v>
      </c>
      <c r="M36" s="141">
        <f t="shared" ref="M36:M37" si="59">+L36/$B36*100</f>
        <v>14.846157512969018</v>
      </c>
      <c r="N36" s="144">
        <v>0</v>
      </c>
      <c r="O36" s="141">
        <f t="shared" ref="O36:O37" si="60">+N36/$B36*100</f>
        <v>0</v>
      </c>
      <c r="P36" s="144">
        <v>1004.2269814986598</v>
      </c>
      <c r="Q36" s="141">
        <f t="shared" ref="Q36:Q37" si="61">+P36/$B36*100</f>
        <v>23.50336956217404</v>
      </c>
      <c r="R36" s="144">
        <v>0</v>
      </c>
      <c r="S36" s="141">
        <f t="shared" ref="S36:S37" si="62">+R36/$B36*100</f>
        <v>0</v>
      </c>
      <c r="T36" s="146"/>
    </row>
    <row r="37" spans="1:20" x14ac:dyDescent="0.2">
      <c r="A37" s="119" t="s">
        <v>38</v>
      </c>
      <c r="B37" s="144">
        <v>49605.335049569512</v>
      </c>
      <c r="C37" s="141">
        <f t="shared" si="54"/>
        <v>19.891703405811217</v>
      </c>
      <c r="D37" s="144">
        <f t="shared" si="55"/>
        <v>31847.511021039165</v>
      </c>
      <c r="E37" s="141">
        <f t="shared" si="56"/>
        <v>64.201785935352831</v>
      </c>
      <c r="F37" s="144">
        <v>0</v>
      </c>
      <c r="G37" s="141">
        <f t="shared" si="57"/>
        <v>0</v>
      </c>
      <c r="H37" s="144">
        <v>31117.82810768552</v>
      </c>
      <c r="I37" s="141">
        <f t="shared" si="58"/>
        <v>97.708822793493653</v>
      </c>
      <c r="J37" s="144">
        <v>729.68291335364438</v>
      </c>
      <c r="K37" s="141">
        <f>+J37/$D37*100</f>
        <v>2.2911772065063416</v>
      </c>
      <c r="L37" s="144">
        <v>2153.2806886412582</v>
      </c>
      <c r="M37" s="141">
        <f t="shared" si="59"/>
        <v>4.340824805415652</v>
      </c>
      <c r="N37" s="144">
        <v>0</v>
      </c>
      <c r="O37" s="141">
        <f t="shared" si="60"/>
        <v>0</v>
      </c>
      <c r="P37" s="144">
        <v>10030.455983097563</v>
      </c>
      <c r="Q37" s="141">
        <f t="shared" si="61"/>
        <v>20.220518565340502</v>
      </c>
      <c r="R37" s="144">
        <v>5574.0873567915251</v>
      </c>
      <c r="S37" s="141">
        <f t="shared" si="62"/>
        <v>11.236870693891015</v>
      </c>
      <c r="T37" s="146"/>
    </row>
    <row r="38" spans="1:20" x14ac:dyDescent="0.2">
      <c r="A38" s="119" t="s">
        <v>39</v>
      </c>
      <c r="B38" s="144">
        <v>74292.236107179793</v>
      </c>
      <c r="C38" s="141">
        <f t="shared" ref="C38" si="63">+B38/$B$7*100</f>
        <v>29.791132839276006</v>
      </c>
      <c r="D38" s="144">
        <f t="shared" ref="D38" si="64">+F38+H38+J38</f>
        <v>49494.806594472742</v>
      </c>
      <c r="E38" s="141">
        <f t="shared" ref="E38" si="65">+D38/$B38*100</f>
        <v>66.621775286273063</v>
      </c>
      <c r="F38" s="144">
        <v>0</v>
      </c>
      <c r="G38" s="141">
        <f t="shared" ref="G38" si="66">IFERROR((F38/$D38*100),0)</f>
        <v>0</v>
      </c>
      <c r="H38" s="144">
        <v>44809.560566146494</v>
      </c>
      <c r="I38" s="141">
        <f t="shared" ref="I38" si="67">+H38/$D38*100</f>
        <v>90.533863347090104</v>
      </c>
      <c r="J38" s="144">
        <v>4685.2460283262444</v>
      </c>
      <c r="K38" s="141">
        <f>+J38/$D38*100</f>
        <v>9.4661366529098867</v>
      </c>
      <c r="L38" s="144">
        <v>3611.2264048067655</v>
      </c>
      <c r="M38" s="141">
        <f t="shared" ref="M38" si="68">+L38/$B38*100</f>
        <v>4.8608395628271674</v>
      </c>
      <c r="N38" s="144">
        <v>1906.2602673316319</v>
      </c>
      <c r="O38" s="141">
        <f t="shared" ref="O38" si="69">+N38/$B38*100</f>
        <v>2.5658943211529017</v>
      </c>
      <c r="P38" s="144">
        <v>15957.268706264827</v>
      </c>
      <c r="Q38" s="141">
        <f t="shared" ref="Q38" si="70">+P38/$B38*100</f>
        <v>21.479052916436146</v>
      </c>
      <c r="R38" s="144">
        <v>3322.6741343038361</v>
      </c>
      <c r="S38" s="141">
        <f t="shared" ref="S38" si="71">+R38/$B38*100</f>
        <v>4.4724379133107348</v>
      </c>
      <c r="T38" s="146"/>
    </row>
    <row r="39" spans="1:20" x14ac:dyDescent="0.2">
      <c r="A39" s="108"/>
      <c r="B39" s="103"/>
      <c r="C39" s="109"/>
      <c r="D39" s="105"/>
      <c r="E39" s="106"/>
      <c r="F39" s="105"/>
      <c r="G39" s="106"/>
      <c r="H39" s="105"/>
      <c r="I39" s="106"/>
      <c r="J39" s="106"/>
      <c r="K39" s="106"/>
      <c r="L39" s="105"/>
      <c r="M39" s="106"/>
      <c r="N39" s="105"/>
      <c r="O39" s="106"/>
      <c r="P39" s="105"/>
      <c r="Q39" s="106"/>
      <c r="R39" s="105"/>
      <c r="S39" s="106"/>
    </row>
    <row r="40" spans="1:20" x14ac:dyDescent="0.2">
      <c r="A40" s="40" t="str">
        <f>'C01'!A39</f>
        <v>Fuente: Instituto Nacional de Estadística (INE).  LXXXI Encuesta Permanente de Hogares de Propósitos Múltiples, Junio 2024.</v>
      </c>
      <c r="B40" s="62"/>
      <c r="C40" s="63"/>
      <c r="D40" s="62"/>
      <c r="E40" s="63"/>
      <c r="F40" s="62"/>
      <c r="G40" s="63"/>
      <c r="H40" s="62"/>
      <c r="I40" s="63"/>
      <c r="J40" s="63"/>
      <c r="K40" s="63"/>
      <c r="L40" s="62"/>
      <c r="M40" s="63"/>
      <c r="N40" s="63"/>
      <c r="O40" s="63"/>
      <c r="P40" s="62"/>
      <c r="Q40" s="63"/>
    </row>
    <row r="41" spans="1:20" x14ac:dyDescent="0.2">
      <c r="A41" s="40" t="s">
        <v>26</v>
      </c>
      <c r="B41" s="62"/>
      <c r="C41" s="63"/>
      <c r="E41" s="63"/>
      <c r="F41" s="62"/>
      <c r="G41" s="63"/>
      <c r="H41" s="62"/>
      <c r="I41" s="63"/>
      <c r="J41" s="63"/>
      <c r="K41" s="63"/>
      <c r="L41" s="62"/>
      <c r="M41" s="63"/>
      <c r="N41" s="63"/>
      <c r="O41" s="63"/>
      <c r="P41" s="62"/>
      <c r="Q41" s="63"/>
    </row>
    <row r="42" spans="1:20" x14ac:dyDescent="0.2">
      <c r="A42" s="40" t="s">
        <v>27</v>
      </c>
      <c r="B42" s="62"/>
      <c r="C42" s="63"/>
      <c r="D42" s="62"/>
      <c r="E42" s="63"/>
      <c r="F42" s="62"/>
      <c r="G42" s="63"/>
      <c r="H42" s="62"/>
      <c r="I42" s="63"/>
      <c r="J42" s="63"/>
      <c r="K42" s="63"/>
      <c r="L42" s="62"/>
      <c r="M42" s="63"/>
      <c r="N42" s="63"/>
      <c r="O42" s="63"/>
      <c r="P42" s="62"/>
      <c r="Q42" s="63"/>
    </row>
    <row r="43" spans="1:20" x14ac:dyDescent="0.2">
      <c r="A43" s="19" t="s">
        <v>40</v>
      </c>
      <c r="B43" s="62"/>
      <c r="C43" s="63"/>
      <c r="D43" s="62"/>
      <c r="E43" s="63"/>
      <c r="F43" s="33"/>
      <c r="G43" s="63"/>
      <c r="H43" s="33"/>
      <c r="I43" s="63"/>
      <c r="J43" s="63"/>
      <c r="K43" s="63"/>
      <c r="L43" s="62"/>
      <c r="M43" s="63"/>
      <c r="N43" s="63"/>
      <c r="O43" s="63"/>
      <c r="P43" s="62"/>
      <c r="Q43" s="63"/>
    </row>
    <row r="44" spans="1:20" x14ac:dyDescent="0.2">
      <c r="A44" s="40" t="s">
        <v>141</v>
      </c>
      <c r="B44" s="62"/>
      <c r="C44" s="63"/>
      <c r="D44" s="62"/>
      <c r="E44" s="63"/>
      <c r="F44" s="37"/>
      <c r="G44" s="63"/>
      <c r="H44" s="33"/>
      <c r="I44" s="63"/>
      <c r="J44" s="63"/>
      <c r="K44" s="63"/>
      <c r="L44" s="62"/>
      <c r="M44" s="63"/>
      <c r="N44" s="63"/>
      <c r="O44" s="63"/>
      <c r="P44" s="62"/>
      <c r="Q44" s="63"/>
    </row>
  </sheetData>
  <mergeCells count="12">
    <mergeCell ref="A1:S1"/>
    <mergeCell ref="R3:S4"/>
    <mergeCell ref="B3:C4"/>
    <mergeCell ref="D4:E4"/>
    <mergeCell ref="F4:G4"/>
    <mergeCell ref="L3:M4"/>
    <mergeCell ref="D3:K3"/>
    <mergeCell ref="J4:K4"/>
    <mergeCell ref="P3:Q4"/>
    <mergeCell ref="A3:A5"/>
    <mergeCell ref="H4:I4"/>
    <mergeCell ref="N3:O4"/>
  </mergeCells>
  <phoneticPr fontId="0" type="noConversion"/>
  <printOptions horizontalCentered="1" verticalCentered="1"/>
  <pageMargins left="0.54" right="0" top="0" bottom="0" header="0" footer="0"/>
  <pageSetup paperSize="9" scale="77" firstPageNumber="70" orientation="landscape" useFirstPageNumber="1" r:id="rId1"/>
  <headerFooter alignWithMargins="0">
    <oddFooter>&amp;L&amp;Z&amp;F+&amp;F+&amp;A&amp;C&amp;P&amp;R&amp;D+&amp;T</oddFooter>
  </headerFooter>
  <rowBreaks count="1" manualBreakCount="1">
    <brk id="43" max="21" man="1"/>
  </rowBreaks>
  <ignoredErrors>
    <ignoredError sqref="F28:G28 F33:G33 I28 I33 M2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"/>
  <dimension ref="A1:P39"/>
  <sheetViews>
    <sheetView topLeftCell="A6" zoomScale="115" zoomScaleNormal="115" workbookViewId="0">
      <selection activeCell="N23" sqref="N23"/>
    </sheetView>
  </sheetViews>
  <sheetFormatPr baseColWidth="10" defaultRowHeight="10.199999999999999" x14ac:dyDescent="0.2"/>
  <cols>
    <col min="1" max="1" width="23" customWidth="1"/>
    <col min="2" max="2" width="10.42578125" style="34" bestFit="1" customWidth="1"/>
    <col min="3" max="3" width="7.7109375" style="28" bestFit="1" customWidth="1"/>
    <col min="4" max="4" width="10.42578125" style="28" bestFit="1" customWidth="1"/>
    <col min="5" max="5" width="7.7109375" style="28" bestFit="1" customWidth="1"/>
    <col min="6" max="6" width="9" style="34" bestFit="1" customWidth="1"/>
    <col min="7" max="7" width="7.7109375" style="28" bestFit="1" customWidth="1"/>
    <col min="8" max="8" width="9" style="34" bestFit="1" customWidth="1"/>
    <col min="9" max="9" width="7.7109375" style="28" bestFit="1" customWidth="1"/>
    <col min="10" max="10" width="8" style="28" bestFit="1" customWidth="1"/>
    <col min="11" max="11" width="7.7109375" style="28" bestFit="1" customWidth="1"/>
    <col min="12" max="12" width="9" style="34" bestFit="1" customWidth="1"/>
    <col min="13" max="13" width="7.7109375" style="28" bestFit="1" customWidth="1"/>
  </cols>
  <sheetData>
    <row r="1" spans="1:16" ht="22.5" customHeight="1" x14ac:dyDescent="0.2">
      <c r="A1" s="178" t="s">
        <v>127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</row>
    <row r="2" spans="1:16" x14ac:dyDescent="0.2">
      <c r="G2" s="89"/>
    </row>
    <row r="3" spans="1:16" ht="13.5" customHeight="1" x14ac:dyDescent="0.2">
      <c r="A3" s="177" t="s">
        <v>11</v>
      </c>
      <c r="B3" s="183" t="s">
        <v>67</v>
      </c>
      <c r="C3" s="184"/>
      <c r="D3" s="183" t="s">
        <v>0</v>
      </c>
      <c r="E3" s="184"/>
      <c r="F3" s="182" t="s">
        <v>68</v>
      </c>
      <c r="G3" s="182"/>
      <c r="H3" s="182"/>
      <c r="I3" s="182"/>
      <c r="J3" s="182"/>
      <c r="K3" s="182"/>
      <c r="L3" s="182"/>
      <c r="M3" s="182"/>
      <c r="N3" s="182"/>
      <c r="O3" s="182"/>
    </row>
    <row r="4" spans="1:16" ht="33" customHeight="1" x14ac:dyDescent="0.2">
      <c r="A4" s="178"/>
      <c r="B4" s="184"/>
      <c r="C4" s="184"/>
      <c r="D4" s="184"/>
      <c r="E4" s="184"/>
      <c r="F4" s="164" t="s">
        <v>129</v>
      </c>
      <c r="G4" s="164"/>
      <c r="H4" s="164" t="s">
        <v>57</v>
      </c>
      <c r="I4" s="164"/>
      <c r="J4" s="164" t="s">
        <v>59</v>
      </c>
      <c r="K4" s="164"/>
      <c r="L4" s="164" t="s">
        <v>58</v>
      </c>
      <c r="M4" s="164"/>
      <c r="N4" s="164" t="s">
        <v>60</v>
      </c>
      <c r="O4" s="164"/>
    </row>
    <row r="5" spans="1:16" x14ac:dyDescent="0.2">
      <c r="A5" s="179"/>
      <c r="B5" s="53" t="s">
        <v>3</v>
      </c>
      <c r="C5" s="54" t="s">
        <v>34</v>
      </c>
      <c r="D5" s="53" t="s">
        <v>3</v>
      </c>
      <c r="E5" s="54" t="s">
        <v>34</v>
      </c>
      <c r="F5" s="53" t="s">
        <v>3</v>
      </c>
      <c r="G5" s="54" t="s">
        <v>34</v>
      </c>
      <c r="H5" s="53" t="s">
        <v>3</v>
      </c>
      <c r="I5" s="54" t="s">
        <v>34</v>
      </c>
      <c r="J5" s="53" t="s">
        <v>3</v>
      </c>
      <c r="K5" s="54" t="s">
        <v>34</v>
      </c>
      <c r="L5" s="53" t="s">
        <v>3</v>
      </c>
      <c r="M5" s="54" t="s">
        <v>34</v>
      </c>
      <c r="N5" s="53" t="s">
        <v>3</v>
      </c>
      <c r="O5" s="54" t="s">
        <v>34</v>
      </c>
    </row>
    <row r="6" spans="1:16" x14ac:dyDescent="0.2">
      <c r="A6" s="64"/>
      <c r="B6" s="62"/>
      <c r="C6" s="63"/>
      <c r="D6" s="62"/>
      <c r="E6" s="63"/>
      <c r="F6" s="62"/>
      <c r="G6" s="63"/>
      <c r="H6" s="62"/>
      <c r="I6" s="63"/>
      <c r="J6" s="62"/>
      <c r="K6" s="63"/>
      <c r="L6" s="62"/>
      <c r="M6" s="63"/>
    </row>
    <row r="7" spans="1:16" s="5" customFormat="1" x14ac:dyDescent="0.2">
      <c r="A7" s="121" t="s">
        <v>28</v>
      </c>
      <c r="B7" s="4">
        <v>2637408.9707326088</v>
      </c>
      <c r="C7" s="42">
        <f>IFERROR(+C10+C14,0)</f>
        <v>99.999999999999176</v>
      </c>
      <c r="D7" s="4">
        <v>528653.49423160194</v>
      </c>
      <c r="E7" s="42">
        <f>IFERROR(+D7/$B7*100,0)</f>
        <v>20.044426181077053</v>
      </c>
      <c r="F7" s="4">
        <v>162818.53943796174</v>
      </c>
      <c r="G7" s="42">
        <f>IFERROR(+F7/$D7*100,0)</f>
        <v>30.798725670889311</v>
      </c>
      <c r="H7" s="4">
        <v>186842.15633771016</v>
      </c>
      <c r="I7" s="42">
        <f>IFERROR(+H7/$D7*100,0)</f>
        <v>35.343028727973376</v>
      </c>
      <c r="J7" s="4">
        <v>10283.123536227809</v>
      </c>
      <c r="K7" s="42">
        <f>IFERROR(+J7/$D7*100,0)</f>
        <v>1.9451538008226605</v>
      </c>
      <c r="L7" s="4">
        <v>36370.966321429696</v>
      </c>
      <c r="M7" s="42">
        <f>IFERROR(+L7/$D7*100,0)</f>
        <v>6.8799254555755667</v>
      </c>
      <c r="N7" s="4">
        <v>132338.70859827465</v>
      </c>
      <c r="O7" s="42">
        <f>IFERROR(+N7/$D7*100,0)</f>
        <v>25.033166344739481</v>
      </c>
      <c r="P7" s="55"/>
    </row>
    <row r="8" spans="1:16" s="5" customFormat="1" x14ac:dyDescent="0.2">
      <c r="A8" s="120"/>
      <c r="B8" s="4"/>
      <c r="C8" s="145"/>
      <c r="E8" s="145"/>
      <c r="G8" s="145"/>
      <c r="I8" s="145"/>
      <c r="K8" s="145"/>
      <c r="M8" s="145"/>
      <c r="O8" s="145"/>
    </row>
    <row r="9" spans="1:16" s="5" customFormat="1" x14ac:dyDescent="0.2">
      <c r="A9" s="122" t="s">
        <v>19</v>
      </c>
      <c r="C9" s="145"/>
      <c r="E9" s="145"/>
      <c r="G9" s="145"/>
      <c r="I9" s="145"/>
      <c r="K9" s="145"/>
      <c r="M9" s="145"/>
      <c r="O9" s="145"/>
    </row>
    <row r="10" spans="1:16" x14ac:dyDescent="0.2">
      <c r="A10" s="124" t="s">
        <v>17</v>
      </c>
      <c r="B10" s="36">
        <f>+B11+B12+B13</f>
        <v>1382305.1631375458</v>
      </c>
      <c r="C10" s="12">
        <f>IFERROR(+B10/B7*100,0)</f>
        <v>52.411483333719552</v>
      </c>
      <c r="D10" s="36">
        <f t="shared" ref="D10:L10" si="0">+D11+D12+D13</f>
        <v>212607.40840504039</v>
      </c>
      <c r="E10" s="12">
        <f>IFERROR(+D10/D7*100,0)</f>
        <v>40.216779180484821</v>
      </c>
      <c r="F10" s="36">
        <f t="shared" si="0"/>
        <v>61692.125826521267</v>
      </c>
      <c r="G10" s="12">
        <f>IFERROR(+F10/F7*100,0)</f>
        <v>37.89011131009908</v>
      </c>
      <c r="H10" s="36">
        <f t="shared" si="0"/>
        <v>70694.851845366851</v>
      </c>
      <c r="I10" s="12">
        <f>IFERROR(+H10/H7*100,0)</f>
        <v>37.836670926441549</v>
      </c>
      <c r="J10" s="36">
        <f t="shared" si="0"/>
        <v>4665.0361706501672</v>
      </c>
      <c r="K10" s="12">
        <f>IFERROR(+J10/J7*100,0)</f>
        <v>45.365945028425251</v>
      </c>
      <c r="L10" s="36">
        <f t="shared" si="0"/>
        <v>14815.340695717863</v>
      </c>
      <c r="M10" s="12">
        <f>IFERROR(+L10/L$7*100,0)</f>
        <v>40.733976009289293</v>
      </c>
      <c r="N10" s="36">
        <f t="shared" ref="N10" si="1">+N11+N12+N13</f>
        <v>60740.053866784117</v>
      </c>
      <c r="O10" s="12">
        <f>IFERROR(+N10/N$7*100,0)</f>
        <v>45.897420724548319</v>
      </c>
    </row>
    <row r="11" spans="1:16" x14ac:dyDescent="0.2">
      <c r="A11" s="125" t="s">
        <v>1</v>
      </c>
      <c r="B11" s="144">
        <v>249263.00669009966</v>
      </c>
      <c r="C11" s="141">
        <f>+B11/$B$10*100</f>
        <v>18.032415224748519</v>
      </c>
      <c r="D11" s="144">
        <v>22280.815333651077</v>
      </c>
      <c r="E11" s="141">
        <f>+D11/D$10*100</f>
        <v>10.479792543825042</v>
      </c>
      <c r="F11" s="144">
        <v>5715.1819166926516</v>
      </c>
      <c r="G11" s="141">
        <f>+F11/F$10*100</f>
        <v>9.2640378980678779</v>
      </c>
      <c r="H11" s="144">
        <v>6366.2397169821943</v>
      </c>
      <c r="I11" s="141">
        <f>+H11/H$10*100</f>
        <v>9.0052380771760827</v>
      </c>
      <c r="J11" s="144">
        <v>0</v>
      </c>
      <c r="K11" s="141">
        <f>+J11/J$10*100</f>
        <v>0</v>
      </c>
      <c r="L11" s="144">
        <v>1893.2883673514341</v>
      </c>
      <c r="M11" s="141">
        <f>+L11/L$10*100</f>
        <v>12.7792428553375</v>
      </c>
      <c r="N11" s="144">
        <v>8306.1053326247838</v>
      </c>
      <c r="O11" s="141">
        <f>+N11/N$10*100</f>
        <v>13.674840247659054</v>
      </c>
    </row>
    <row r="12" spans="1:16" x14ac:dyDescent="0.2">
      <c r="A12" s="125" t="s">
        <v>2</v>
      </c>
      <c r="B12" s="144">
        <v>146473.03012812007</v>
      </c>
      <c r="C12" s="141">
        <f t="shared" ref="C12:C13" si="2">+B12/$B$10*100</f>
        <v>10.596287566173643</v>
      </c>
      <c r="D12" s="144">
        <v>24560.685652425032</v>
      </c>
      <c r="E12" s="141">
        <f t="shared" ref="E12:E13" si="3">+D12/D$10*100</f>
        <v>11.552130679112667</v>
      </c>
      <c r="F12" s="144">
        <v>7624.0524642382043</v>
      </c>
      <c r="G12" s="141">
        <f t="shared" ref="G12:G13" si="4">+F12/F$10*100</f>
        <v>12.358226211359774</v>
      </c>
      <c r="H12" s="144">
        <v>4567.1819833312857</v>
      </c>
      <c r="I12" s="141">
        <f t="shared" ref="I12:I13" si="5">+H12/H$10*100</f>
        <v>6.4604166556869389</v>
      </c>
      <c r="J12" s="144">
        <v>0</v>
      </c>
      <c r="K12" s="141">
        <f t="shared" ref="K12:K13" si="6">+J12/J$10*100</f>
        <v>0</v>
      </c>
      <c r="L12" s="144">
        <v>4546.0376222973446</v>
      </c>
      <c r="M12" s="141">
        <f>+L12/L$10*100</f>
        <v>30.684664738160926</v>
      </c>
      <c r="N12" s="144">
        <v>7823.4135825582198</v>
      </c>
      <c r="O12" s="141">
        <f t="shared" ref="O12:O13" si="7">+N12/N$10*100</f>
        <v>12.880155818953723</v>
      </c>
    </row>
    <row r="13" spans="1:16" x14ac:dyDescent="0.2">
      <c r="A13" s="125" t="s">
        <v>24</v>
      </c>
      <c r="B13" s="144">
        <v>986569.12631932599</v>
      </c>
      <c r="C13" s="141">
        <f t="shared" si="2"/>
        <v>71.371297209077838</v>
      </c>
      <c r="D13" s="144">
        <v>165765.90741896429</v>
      </c>
      <c r="E13" s="141">
        <f t="shared" si="3"/>
        <v>77.968076777062294</v>
      </c>
      <c r="F13" s="144">
        <v>48352.891445590416</v>
      </c>
      <c r="G13" s="141">
        <f t="shared" si="4"/>
        <v>78.377735890572353</v>
      </c>
      <c r="H13" s="144">
        <v>59761.430145053375</v>
      </c>
      <c r="I13" s="141">
        <f t="shared" si="5"/>
        <v>84.534345267136985</v>
      </c>
      <c r="J13" s="144">
        <v>4665.0361706501672</v>
      </c>
      <c r="K13" s="141">
        <f t="shared" si="6"/>
        <v>100</v>
      </c>
      <c r="L13" s="144">
        <v>8376.0147060690852</v>
      </c>
      <c r="M13" s="141">
        <f>+L13/L$10*100</f>
        <v>56.536092406501581</v>
      </c>
      <c r="N13" s="144">
        <v>44610.534951601112</v>
      </c>
      <c r="O13" s="141">
        <f t="shared" si="7"/>
        <v>73.445003933387227</v>
      </c>
    </row>
    <row r="14" spans="1:16" x14ac:dyDescent="0.2">
      <c r="A14" s="124" t="s">
        <v>18</v>
      </c>
      <c r="B14" s="144">
        <v>1255103.8075950413</v>
      </c>
      <c r="C14" s="141">
        <f>+B14/$B$7*100</f>
        <v>47.588516666279624</v>
      </c>
      <c r="D14" s="144">
        <v>316046.08582656225</v>
      </c>
      <c r="E14" s="141">
        <f>+D14/D$7*100</f>
        <v>59.783220819515314</v>
      </c>
      <c r="F14" s="144">
        <v>101126.41361144042</v>
      </c>
      <c r="G14" s="141">
        <f>+F14/F$7*100</f>
        <v>62.109888689900892</v>
      </c>
      <c r="H14" s="144">
        <v>116147.30449234352</v>
      </c>
      <c r="I14" s="141">
        <f>+H14/H$7*100</f>
        <v>62.163329073558558</v>
      </c>
      <c r="J14" s="144">
        <v>5618.0873655776468</v>
      </c>
      <c r="K14" s="141">
        <f>+J14/J$7*100</f>
        <v>54.634054971574784</v>
      </c>
      <c r="L14" s="144">
        <v>21555.625625711837</v>
      </c>
      <c r="M14" s="141">
        <f>+L14/L$7*100</f>
        <v>59.266023990710714</v>
      </c>
      <c r="N14" s="144">
        <v>71598.654731490475</v>
      </c>
      <c r="O14" s="141">
        <f>+N14/N$7*100</f>
        <v>54.102579275451632</v>
      </c>
    </row>
    <row r="15" spans="1:16" x14ac:dyDescent="0.2">
      <c r="C15" s="146"/>
      <c r="D15" s="34"/>
      <c r="E15" s="146"/>
      <c r="G15" s="146"/>
      <c r="I15" s="146"/>
      <c r="J15" s="34"/>
      <c r="K15" s="146"/>
      <c r="M15" s="146"/>
      <c r="N15" s="34"/>
      <c r="O15" s="146"/>
    </row>
    <row r="16" spans="1:16" x14ac:dyDescent="0.2">
      <c r="A16" s="122" t="s">
        <v>139</v>
      </c>
      <c r="C16" s="146"/>
      <c r="E16" s="146"/>
      <c r="G16" s="146"/>
      <c r="I16" s="146"/>
      <c r="K16" s="146"/>
      <c r="M16" s="146"/>
      <c r="N16" s="34"/>
      <c r="O16" s="146"/>
    </row>
    <row r="17" spans="1:15" x14ac:dyDescent="0.2">
      <c r="A17" s="113" t="s">
        <v>22</v>
      </c>
      <c r="B17" s="144">
        <v>232030.91221966787</v>
      </c>
      <c r="C17" s="12">
        <f>IFERROR(+B17/B$7*100,0)</f>
        <v>8.7976841966687953</v>
      </c>
      <c r="D17" s="144">
        <v>87640.667288832934</v>
      </c>
      <c r="E17" s="12">
        <f>IFERROR(+D17/D$7*100,0)</f>
        <v>16.578092880331507</v>
      </c>
      <c r="F17" s="144">
        <v>6123.8344275722093</v>
      </c>
      <c r="G17" s="12">
        <f>IFERROR(+F17/F$7*100,0)</f>
        <v>3.7611407452193464</v>
      </c>
      <c r="H17" s="144">
        <v>11199.830101048554</v>
      </c>
      <c r="I17" s="12">
        <f>IFERROR(+H17/H$7*100,0)</f>
        <v>5.9942736267747216</v>
      </c>
      <c r="J17" s="144">
        <v>8717.0259164262952</v>
      </c>
      <c r="K17" s="12">
        <f>IFERROR(+J17/J$7*100,0)</f>
        <v>84.77021486434451</v>
      </c>
      <c r="L17" s="144">
        <v>20905.005635438982</v>
      </c>
      <c r="M17" s="12">
        <f>IFERROR(+L17/L$7*100,0)</f>
        <v>57.477179601691795</v>
      </c>
      <c r="N17" s="144">
        <v>40694.971208346818</v>
      </c>
      <c r="O17" s="12">
        <f>IFERROR(+N17/N$7*100,0)</f>
        <v>30.750618348468134</v>
      </c>
    </row>
    <row r="18" spans="1:15" x14ac:dyDescent="0.2">
      <c r="A18" s="113" t="s">
        <v>131</v>
      </c>
      <c r="B18" s="144">
        <v>748573.55273235647</v>
      </c>
      <c r="C18" s="12">
        <f t="shared" ref="C18:C23" si="8">IFERROR(+B18/B$7*100,0)</f>
        <v>28.382915241409101</v>
      </c>
      <c r="D18" s="144">
        <v>66157.486649474595</v>
      </c>
      <c r="E18" s="12">
        <f t="shared" ref="E18:E23" si="9">IFERROR(+D18/D$7*100,0)</f>
        <v>12.514338289891477</v>
      </c>
      <c r="F18" s="144">
        <v>15177.985833842333</v>
      </c>
      <c r="G18" s="12">
        <f t="shared" ref="G18:G23" si="10">IFERROR(+F18/F$7*100,0)</f>
        <v>9.3220255421991158</v>
      </c>
      <c r="H18" s="144">
        <v>19692.470482440833</v>
      </c>
      <c r="I18" s="12">
        <f t="shared" ref="I18:I23" si="11">IFERROR(+H18/H$7*100,0)</f>
        <v>10.539629208114807</v>
      </c>
      <c r="J18" s="144">
        <v>757.99586664666379</v>
      </c>
      <c r="K18" s="12">
        <f t="shared" ref="K18:K23" si="12">IFERROR(+J18/J$7*100,0)</f>
        <v>7.3712609206358106</v>
      </c>
      <c r="L18" s="144">
        <v>4886.6040273650106</v>
      </c>
      <c r="M18" s="12">
        <f>IFERROR(+L18/L$7*100,0)</f>
        <v>13.435452839441975</v>
      </c>
      <c r="N18" s="144">
        <v>25642.430439179738</v>
      </c>
      <c r="O18" s="12">
        <f t="shared" ref="O18:O23" si="13">IFERROR(+N18/N$7*100,0)</f>
        <v>19.376364414299601</v>
      </c>
    </row>
    <row r="19" spans="1:15" x14ac:dyDescent="0.2">
      <c r="A19" s="113" t="s">
        <v>132</v>
      </c>
      <c r="B19" s="144">
        <v>854704.76610942592</v>
      </c>
      <c r="C19" s="12">
        <f t="shared" si="8"/>
        <v>32.406986386794969</v>
      </c>
      <c r="D19" s="144">
        <v>246531.12015578357</v>
      </c>
      <c r="E19" s="12">
        <f t="shared" si="9"/>
        <v>46.633782401101243</v>
      </c>
      <c r="F19" s="144">
        <v>103330.83939189366</v>
      </c>
      <c r="G19" s="12">
        <f t="shared" si="10"/>
        <v>63.463804397573234</v>
      </c>
      <c r="H19" s="144">
        <v>91984.118917418527</v>
      </c>
      <c r="I19" s="12">
        <f t="shared" si="11"/>
        <v>49.230923427773284</v>
      </c>
      <c r="J19" s="144">
        <v>808.10175315485458</v>
      </c>
      <c r="K19" s="12">
        <f t="shared" si="12"/>
        <v>7.8585242150197203</v>
      </c>
      <c r="L19" s="144">
        <v>9005.3886417313024</v>
      </c>
      <c r="M19" s="12">
        <f>IFERROR(+L19/L$7*100,0)</f>
        <v>24.759827831204326</v>
      </c>
      <c r="N19" s="144">
        <v>41402.671451585629</v>
      </c>
      <c r="O19" s="12">
        <f t="shared" si="13"/>
        <v>31.285382704819149</v>
      </c>
    </row>
    <row r="20" spans="1:15" x14ac:dyDescent="0.2">
      <c r="A20" s="113" t="s">
        <v>133</v>
      </c>
      <c r="B20" s="144">
        <v>589006.33652280702</v>
      </c>
      <c r="C20" s="12">
        <f t="shared" si="8"/>
        <v>22.332764582930619</v>
      </c>
      <c r="D20" s="144">
        <v>102534.51832560668</v>
      </c>
      <c r="E20" s="12">
        <f t="shared" si="9"/>
        <v>19.395411066872949</v>
      </c>
      <c r="F20" s="144">
        <v>30894.251992770824</v>
      </c>
      <c r="G20" s="12">
        <f t="shared" si="10"/>
        <v>18.974652456296212</v>
      </c>
      <c r="H20" s="144">
        <v>50363.881347030183</v>
      </c>
      <c r="I20" s="12">
        <f t="shared" si="11"/>
        <v>26.955309408867755</v>
      </c>
      <c r="J20" s="144">
        <v>0</v>
      </c>
      <c r="K20" s="12">
        <f t="shared" si="12"/>
        <v>0</v>
      </c>
      <c r="L20" s="144">
        <v>514.46197434793862</v>
      </c>
      <c r="M20" s="12">
        <f>IFERROR(+L20/L$7*100,0)</f>
        <v>1.414485306222999</v>
      </c>
      <c r="N20" s="144">
        <v>20761.923011457704</v>
      </c>
      <c r="O20" s="12">
        <f t="shared" si="13"/>
        <v>15.688473335856918</v>
      </c>
    </row>
    <row r="21" spans="1:15" x14ac:dyDescent="0.2">
      <c r="A21" s="113" t="s">
        <v>134</v>
      </c>
      <c r="B21" s="144">
        <v>203244.59591507871</v>
      </c>
      <c r="C21" s="12">
        <f t="shared" si="8"/>
        <v>7.7062222116664083</v>
      </c>
      <c r="D21" s="144">
        <v>23100.57136397139</v>
      </c>
      <c r="E21" s="12">
        <f t="shared" si="9"/>
        <v>4.3696999293550647</v>
      </c>
      <c r="F21" s="144">
        <v>5670.6067682420125</v>
      </c>
      <c r="G21" s="12">
        <f t="shared" si="10"/>
        <v>3.4827770767484787</v>
      </c>
      <c r="H21" s="144">
        <v>12533.746065478257</v>
      </c>
      <c r="I21" s="12">
        <f t="shared" si="11"/>
        <v>6.7082002858198573</v>
      </c>
      <c r="J21" s="144">
        <v>0</v>
      </c>
      <c r="K21" s="12">
        <f t="shared" si="12"/>
        <v>0</v>
      </c>
      <c r="L21" s="144">
        <v>1059.5060425464635</v>
      </c>
      <c r="M21" s="12">
        <f t="shared" ref="M21:M23" si="14">IFERROR(+L21/L$7*100,0)</f>
        <v>2.9130544214389071</v>
      </c>
      <c r="N21" s="144">
        <v>3836.7124877046576</v>
      </c>
      <c r="O21" s="12">
        <f t="shared" si="13"/>
        <v>2.899161196556121</v>
      </c>
    </row>
    <row r="22" spans="1:15" x14ac:dyDescent="0.2">
      <c r="A22" s="113" t="s">
        <v>23</v>
      </c>
      <c r="B22" s="144">
        <v>6763.2646297253477</v>
      </c>
      <c r="C22" s="12">
        <f t="shared" si="8"/>
        <v>0.25643594545925413</v>
      </c>
      <c r="D22" s="144">
        <v>606.39669331733103</v>
      </c>
      <c r="E22" s="12">
        <f t="shared" si="9"/>
        <v>0.11470588957304233</v>
      </c>
      <c r="F22" s="144">
        <v>606.39669331733103</v>
      </c>
      <c r="G22" s="12">
        <f t="shared" si="10"/>
        <v>0.37243712872659968</v>
      </c>
      <c r="H22" s="144">
        <v>0</v>
      </c>
      <c r="I22" s="12">
        <f t="shared" si="11"/>
        <v>0</v>
      </c>
      <c r="J22" s="144">
        <v>0</v>
      </c>
      <c r="K22" s="12">
        <f t="shared" si="12"/>
        <v>0</v>
      </c>
      <c r="L22" s="144">
        <v>0</v>
      </c>
      <c r="M22" s="12">
        <f t="shared" si="14"/>
        <v>0</v>
      </c>
      <c r="N22" s="144">
        <v>0</v>
      </c>
      <c r="O22" s="12">
        <f t="shared" si="13"/>
        <v>0</v>
      </c>
    </row>
    <row r="23" spans="1:15" x14ac:dyDescent="0.2">
      <c r="A23" s="113" t="s">
        <v>135</v>
      </c>
      <c r="B23" s="144">
        <v>3085.5426035229252</v>
      </c>
      <c r="C23" s="12">
        <f t="shared" si="8"/>
        <v>0.1169914350699215</v>
      </c>
      <c r="D23" s="144">
        <v>2082.7337546171721</v>
      </c>
      <c r="E23" s="12">
        <f t="shared" si="9"/>
        <v>0.39396954287504077</v>
      </c>
      <c r="F23" s="144">
        <v>1014.6243303232184</v>
      </c>
      <c r="G23" s="12">
        <f t="shared" si="10"/>
        <v>0.62316265323692921</v>
      </c>
      <c r="H23" s="144">
        <v>1068.1094242939537</v>
      </c>
      <c r="I23" s="12">
        <f t="shared" si="11"/>
        <v>0.57166404264966098</v>
      </c>
      <c r="J23" s="144">
        <v>0</v>
      </c>
      <c r="K23" s="12">
        <f t="shared" si="12"/>
        <v>0</v>
      </c>
      <c r="L23" s="144">
        <v>0</v>
      </c>
      <c r="M23" s="12">
        <f t="shared" si="14"/>
        <v>0</v>
      </c>
      <c r="N23" s="144">
        <v>0</v>
      </c>
      <c r="O23" s="12">
        <f t="shared" si="13"/>
        <v>0</v>
      </c>
    </row>
    <row r="24" spans="1:15" x14ac:dyDescent="0.2">
      <c r="A24" s="124"/>
      <c r="C24" s="12"/>
      <c r="D24" s="34"/>
      <c r="E24" s="12"/>
      <c r="G24" s="12"/>
      <c r="I24" s="12"/>
      <c r="J24" s="34"/>
      <c r="K24" s="12"/>
      <c r="M24" s="12"/>
      <c r="N24" s="34"/>
      <c r="O24" s="146"/>
    </row>
    <row r="25" spans="1:15" x14ac:dyDescent="0.2">
      <c r="A25" s="122" t="s">
        <v>8</v>
      </c>
      <c r="C25" s="12"/>
      <c r="E25" s="12"/>
      <c r="G25" s="12"/>
      <c r="I25" s="12"/>
      <c r="K25" s="12"/>
      <c r="M25" s="12"/>
      <c r="N25" s="34"/>
      <c r="O25" s="146"/>
    </row>
    <row r="26" spans="1:15" x14ac:dyDescent="0.2">
      <c r="A26" s="123" t="s">
        <v>41</v>
      </c>
      <c r="B26" s="144">
        <v>1007908.8706646053</v>
      </c>
      <c r="C26" s="12">
        <f t="shared" ref="C26:C31" si="15">IFERROR(+B26/B$7*100,0)</f>
        <v>38.215873300250145</v>
      </c>
      <c r="D26" s="144">
        <v>87901.363431547798</v>
      </c>
      <c r="E26" s="12">
        <f t="shared" ref="E26:E31" si="16">IFERROR(+D26/D$7*100,0)</f>
        <v>16.627406115855237</v>
      </c>
      <c r="F26" s="144">
        <v>959.6297312728118</v>
      </c>
      <c r="G26" s="12">
        <f t="shared" ref="G26:I31" si="17">IFERROR(+F26/F$7*100,0)</f>
        <v>0.58938603342431817</v>
      </c>
      <c r="H26" s="144">
        <v>9814.6757003248767</v>
      </c>
      <c r="I26" s="12">
        <f t="shared" si="17"/>
        <v>5.2529235867869239</v>
      </c>
      <c r="J26" s="144">
        <v>1328.4626512465613</v>
      </c>
      <c r="K26" s="12">
        <f t="shared" ref="K26" si="18">IFERROR(+J26/J$7*100,0)</f>
        <v>12.918863092195092</v>
      </c>
      <c r="L26" s="144">
        <v>23317.943941289002</v>
      </c>
      <c r="M26" s="12">
        <f t="shared" ref="M26:M31" si="19">IFERROR(+L26/L$7*100,0)</f>
        <v>64.111422652936554</v>
      </c>
      <c r="N26" s="144">
        <v>52480.651407414494</v>
      </c>
      <c r="O26" s="12">
        <f>IFERROR(+N26/N$7*100,0)</f>
        <v>39.656312172974239</v>
      </c>
    </row>
    <row r="27" spans="1:15" x14ac:dyDescent="0.2">
      <c r="A27" s="123" t="s">
        <v>42</v>
      </c>
      <c r="B27" s="144">
        <v>1054906.0439240385</v>
      </c>
      <c r="C27" s="12">
        <f t="shared" ref="C27:C28" si="20">IFERROR(+B27/B$7*100,0)</f>
        <v>39.997818147672824</v>
      </c>
      <c r="D27" s="144">
        <v>186668.45801521622</v>
      </c>
      <c r="E27" s="12">
        <f t="shared" ref="E27:E28" si="21">IFERROR(+D27/D$7*100,0)</f>
        <v>35.310171984494097</v>
      </c>
      <c r="F27" s="144">
        <v>54335.541692758998</v>
      </c>
      <c r="G27" s="12">
        <f t="shared" ref="G27:G28" si="22">IFERROR(+F27/F$7*100,0)</f>
        <v>33.371839521667191</v>
      </c>
      <c r="H27" s="144">
        <v>77009.943990692293</v>
      </c>
      <c r="I27" s="12">
        <f t="shared" ref="I27:I28" si="23">IFERROR(+H27/H$7*100,0)</f>
        <v>41.216578474666996</v>
      </c>
      <c r="J27" s="144">
        <v>6063.9393728466821</v>
      </c>
      <c r="K27" s="12">
        <f t="shared" ref="K27:K28" si="24">IFERROR(+J27/J$7*100,0)</f>
        <v>58.969819349959266</v>
      </c>
      <c r="L27" s="144">
        <v>10157.794595084242</v>
      </c>
      <c r="M27" s="12">
        <f t="shared" ref="M27:M28" si="25">IFERROR(+L27/L$7*100,0)</f>
        <v>27.92830552071225</v>
      </c>
      <c r="N27" s="144">
        <v>39101.238363834047</v>
      </c>
      <c r="O27" s="12">
        <f t="shared" ref="O27:O28" si="26">IFERROR(+N27/N$7*100,0)</f>
        <v>29.546335141087983</v>
      </c>
    </row>
    <row r="28" spans="1:15" x14ac:dyDescent="0.2">
      <c r="A28" s="123" t="s">
        <v>43</v>
      </c>
      <c r="B28" s="144">
        <v>574594.05614394706</v>
      </c>
      <c r="C28" s="12">
        <f t="shared" si="20"/>
        <v>21.786308552076346</v>
      </c>
      <c r="D28" s="144">
        <v>254083.67278483999</v>
      </c>
      <c r="E28" s="12">
        <f t="shared" si="21"/>
        <v>48.062421899651056</v>
      </c>
      <c r="F28" s="144">
        <v>107523.36801392984</v>
      </c>
      <c r="G28" s="12">
        <f t="shared" si="22"/>
        <v>66.038774444908427</v>
      </c>
      <c r="H28" s="144">
        <v>100017.53664669316</v>
      </c>
      <c r="I28" s="12">
        <f t="shared" si="23"/>
        <v>53.530497938546176</v>
      </c>
      <c r="J28" s="144">
        <v>2890.7215121345716</v>
      </c>
      <c r="K28" s="12">
        <f t="shared" si="24"/>
        <v>28.111317557845698</v>
      </c>
      <c r="L28" s="144">
        <v>2895.2277850564506</v>
      </c>
      <c r="M28" s="12">
        <f t="shared" si="25"/>
        <v>7.9602718263511978</v>
      </c>
      <c r="N28" s="144">
        <v>40756.818827026022</v>
      </c>
      <c r="O28" s="12">
        <f t="shared" si="26"/>
        <v>30.797352685937714</v>
      </c>
    </row>
    <row r="29" spans="1:15" x14ac:dyDescent="0.2">
      <c r="A29" s="23"/>
      <c r="B29" s="144"/>
      <c r="C29" s="12"/>
      <c r="D29" s="144"/>
      <c r="E29" s="12"/>
      <c r="F29" s="144"/>
      <c r="G29" s="12"/>
      <c r="H29" s="144"/>
      <c r="I29" s="12"/>
      <c r="J29" s="144"/>
      <c r="K29" s="12"/>
      <c r="L29" s="144"/>
      <c r="M29" s="12"/>
      <c r="N29" s="144"/>
      <c r="O29" s="141"/>
    </row>
    <row r="30" spans="1:15" x14ac:dyDescent="0.2">
      <c r="A30" s="122" t="s">
        <v>7</v>
      </c>
      <c r="B30" s="4"/>
      <c r="C30" s="12"/>
      <c r="D30" s="4"/>
      <c r="E30" s="12"/>
      <c r="F30" s="4"/>
      <c r="G30" s="12"/>
      <c r="H30" s="4"/>
      <c r="I30" s="12"/>
      <c r="J30" s="4"/>
      <c r="K30" s="12"/>
      <c r="L30" s="4"/>
      <c r="M30" s="12"/>
      <c r="N30" s="4"/>
      <c r="O30" s="42"/>
    </row>
    <row r="31" spans="1:15" x14ac:dyDescent="0.2">
      <c r="A31" s="23" t="s">
        <v>20</v>
      </c>
      <c r="B31" s="144">
        <v>1329922.2275903875</v>
      </c>
      <c r="C31" s="12">
        <f t="shared" si="15"/>
        <v>50.425331920402442</v>
      </c>
      <c r="D31" s="144">
        <v>283488.75384666905</v>
      </c>
      <c r="E31" s="12">
        <f t="shared" si="16"/>
        <v>53.624681750892435</v>
      </c>
      <c r="F31" s="144">
        <v>125050.0201814864</v>
      </c>
      <c r="G31" s="12">
        <f t="shared" si="17"/>
        <v>76.803305454741434</v>
      </c>
      <c r="H31" s="144">
        <v>47643.897000992009</v>
      </c>
      <c r="I31" s="12">
        <f t="shared" si="17"/>
        <v>25.499543537100621</v>
      </c>
      <c r="J31" s="144">
        <v>6052.9727293439664</v>
      </c>
      <c r="K31" s="12">
        <f t="shared" ref="K31" si="27">IFERROR(+J31/J$7*100,0)</f>
        <v>58.863172342714044</v>
      </c>
      <c r="L31" s="144">
        <v>20816.948737611307</v>
      </c>
      <c r="M31" s="12">
        <f t="shared" si="19"/>
        <v>57.235071935237549</v>
      </c>
      <c r="N31" s="144">
        <v>83924.915197235809</v>
      </c>
      <c r="O31" s="12">
        <f>IFERROR(+N31/N$7*100,0)</f>
        <v>63.416755449833651</v>
      </c>
    </row>
    <row r="32" spans="1:15" x14ac:dyDescent="0.2">
      <c r="A32" s="23" t="s">
        <v>21</v>
      </c>
      <c r="B32" s="144">
        <v>1307486.7431421939</v>
      </c>
      <c r="C32" s="12">
        <f t="shared" ref="C32" si="28">IFERROR(+B32/B$7*100,0)</f>
        <v>49.57466807959652</v>
      </c>
      <c r="D32" s="144">
        <v>245164.74038493473</v>
      </c>
      <c r="E32" s="12">
        <f t="shared" ref="E32" si="29">IFERROR(+D32/D$7*100,0)</f>
        <v>46.375318249107913</v>
      </c>
      <c r="F32" s="144">
        <v>37768.519256475287</v>
      </c>
      <c r="G32" s="12">
        <f t="shared" ref="G32" si="30">IFERROR(+F32/F$7*100,0)</f>
        <v>23.196694545258538</v>
      </c>
      <c r="H32" s="144">
        <v>139198.25933671824</v>
      </c>
      <c r="I32" s="12">
        <f t="shared" ref="I32" si="31">IFERROR(+H32/H$7*100,0)</f>
        <v>74.500456462899436</v>
      </c>
      <c r="J32" s="144">
        <v>4230.1508068838484</v>
      </c>
      <c r="K32" s="12">
        <f t="shared" ref="K32" si="32">IFERROR(+J32/J$7*100,0)</f>
        <v>41.136827657286005</v>
      </c>
      <c r="L32" s="144">
        <v>15554.017583818386</v>
      </c>
      <c r="M32" s="12">
        <f t="shared" ref="M32" si="33">IFERROR(+L32/L$7*100,0)</f>
        <v>42.764928064762451</v>
      </c>
      <c r="N32" s="144">
        <v>48413.793401038791</v>
      </c>
      <c r="O32" s="12">
        <f>IFERROR(+N32/N$7*100,0)</f>
        <v>36.583244550166313</v>
      </c>
    </row>
    <row r="33" spans="1:15" x14ac:dyDescent="0.2">
      <c r="A33" s="108"/>
      <c r="B33" s="103"/>
      <c r="C33" s="109"/>
      <c r="D33" s="109"/>
      <c r="E33" s="109"/>
      <c r="F33" s="105"/>
      <c r="G33" s="106"/>
      <c r="H33" s="105"/>
      <c r="I33" s="106"/>
      <c r="J33" s="106"/>
      <c r="K33" s="106"/>
      <c r="L33" s="105"/>
      <c r="M33" s="106"/>
      <c r="N33" s="105"/>
      <c r="O33" s="106"/>
    </row>
    <row r="34" spans="1:15" x14ac:dyDescent="0.2">
      <c r="A34" s="40" t="str">
        <f>'C01'!A39</f>
        <v>Fuente: Instituto Nacional de Estadística (INE).  LXXXI Encuesta Permanente de Hogares de Propósitos Múltiples, Junio 2024.</v>
      </c>
      <c r="B34" s="62"/>
      <c r="C34" s="63"/>
      <c r="D34" s="63"/>
      <c r="E34" s="63"/>
      <c r="F34" s="62"/>
      <c r="G34" s="63"/>
      <c r="H34" s="62"/>
      <c r="I34" s="63"/>
      <c r="J34" s="63"/>
      <c r="K34" s="63"/>
      <c r="L34" s="62"/>
      <c r="M34" s="63"/>
    </row>
    <row r="35" spans="1:15" x14ac:dyDescent="0.2">
      <c r="A35" s="40" t="s">
        <v>26</v>
      </c>
      <c r="B35" s="62"/>
      <c r="C35" s="63"/>
      <c r="D35" s="63"/>
      <c r="E35" s="63"/>
      <c r="G35" s="63"/>
      <c r="H35" s="62"/>
      <c r="I35" s="63"/>
      <c r="J35" s="63"/>
      <c r="K35" s="63"/>
      <c r="L35" s="62"/>
      <c r="M35" s="63"/>
    </row>
    <row r="36" spans="1:15" x14ac:dyDescent="0.2">
      <c r="A36" s="40" t="s">
        <v>27</v>
      </c>
      <c r="B36" s="62"/>
      <c r="C36" s="63"/>
      <c r="D36" s="63"/>
      <c r="E36" s="63"/>
      <c r="F36" s="62"/>
      <c r="G36" s="63"/>
      <c r="H36" s="62"/>
      <c r="I36" s="63"/>
      <c r="J36" s="63"/>
      <c r="K36" s="63"/>
      <c r="L36" s="62"/>
      <c r="M36" s="63"/>
    </row>
    <row r="37" spans="1:15" x14ac:dyDescent="0.2">
      <c r="A37" s="19" t="s">
        <v>40</v>
      </c>
      <c r="B37" s="62"/>
      <c r="C37" s="63"/>
      <c r="D37" s="63"/>
      <c r="E37" s="63"/>
      <c r="F37" s="62"/>
      <c r="G37" s="63"/>
      <c r="H37" s="33"/>
      <c r="I37" s="63"/>
      <c r="J37" s="63"/>
      <c r="K37" s="63"/>
      <c r="L37" s="33"/>
      <c r="M37" s="63"/>
    </row>
    <row r="38" spans="1:15" x14ac:dyDescent="0.2">
      <c r="A38" s="40" t="s">
        <v>141</v>
      </c>
      <c r="B38" s="62"/>
      <c r="C38" s="63"/>
      <c r="D38" s="63"/>
      <c r="E38" s="63"/>
      <c r="F38" s="62"/>
      <c r="G38" s="63"/>
      <c r="H38" s="37"/>
      <c r="I38" s="63"/>
      <c r="J38" s="63"/>
      <c r="K38" s="63"/>
      <c r="L38" s="33"/>
      <c r="M38" s="63"/>
    </row>
    <row r="39" spans="1:15" x14ac:dyDescent="0.2">
      <c r="A39" s="40"/>
    </row>
  </sheetData>
  <mergeCells count="10">
    <mergeCell ref="A1:O1"/>
    <mergeCell ref="N4:O4"/>
    <mergeCell ref="F3:O3"/>
    <mergeCell ref="J4:K4"/>
    <mergeCell ref="L4:M4"/>
    <mergeCell ref="A3:A5"/>
    <mergeCell ref="B3:C4"/>
    <mergeCell ref="F4:G4"/>
    <mergeCell ref="H4:I4"/>
    <mergeCell ref="D3:E4"/>
  </mergeCells>
  <printOptions horizontalCentered="1" verticalCentered="1"/>
  <pageMargins left="0.54" right="0" top="0" bottom="0" header="0" footer="0"/>
  <pageSetup paperSize="9" scale="77" firstPageNumber="70" orientation="landscape" useFirstPageNumber="1" r:id="rId1"/>
  <headerFooter alignWithMargins="0">
    <oddFooter>&amp;L&amp;Z&amp;F+&amp;F+&amp;A&amp;C&amp;P&amp;R&amp;D+&amp;T</oddFooter>
  </headerFooter>
  <rowBreaks count="1" manualBreakCount="1">
    <brk id="37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Q44"/>
  <sheetViews>
    <sheetView tabSelected="1" topLeftCell="A5" zoomScale="92" zoomScaleNormal="92" workbookViewId="0">
      <selection activeCell="A45" sqref="A44:A45"/>
    </sheetView>
  </sheetViews>
  <sheetFormatPr baseColWidth="10" defaultRowHeight="10.199999999999999" x14ac:dyDescent="0.2"/>
  <cols>
    <col min="1" max="1" width="40.140625" customWidth="1"/>
    <col min="2" max="2" width="12.5703125" style="34" customWidth="1"/>
    <col min="3" max="3" width="7.7109375" style="28" bestFit="1" customWidth="1"/>
    <col min="4" max="4" width="10.42578125" style="28" bestFit="1" customWidth="1"/>
    <col min="5" max="5" width="7.7109375" style="28" bestFit="1" customWidth="1"/>
    <col min="6" max="6" width="9" style="34" bestFit="1" customWidth="1"/>
    <col min="7" max="7" width="7" style="28" bestFit="1" customWidth="1"/>
    <col min="8" max="8" width="9" style="34" bestFit="1" customWidth="1"/>
    <col min="9" max="9" width="7" style="28" bestFit="1" customWidth="1"/>
    <col min="10" max="10" width="8" style="34" bestFit="1" customWidth="1"/>
    <col min="11" max="11" width="7" style="28" bestFit="1" customWidth="1"/>
    <col min="12" max="12" width="9" style="34" bestFit="1" customWidth="1"/>
    <col min="13" max="13" width="7" style="28" bestFit="1" customWidth="1"/>
    <col min="14" max="14" width="10.42578125" style="34" bestFit="1" customWidth="1"/>
    <col min="15" max="15" width="7" style="28" bestFit="1" customWidth="1"/>
    <col min="16" max="16" width="5.28515625" hidden="1" customWidth="1"/>
    <col min="17" max="17" width="6" hidden="1" customWidth="1"/>
  </cols>
  <sheetData>
    <row r="1" spans="1:17" ht="21.75" customHeight="1" x14ac:dyDescent="0.2">
      <c r="A1" s="178" t="s">
        <v>128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</row>
    <row r="2" spans="1:17" x14ac:dyDescent="0.2">
      <c r="G2" s="89"/>
    </row>
    <row r="3" spans="1:17" x14ac:dyDescent="0.2">
      <c r="A3" s="177" t="s">
        <v>11</v>
      </c>
      <c r="B3" s="183" t="s">
        <v>67</v>
      </c>
      <c r="C3" s="184"/>
      <c r="D3" s="183" t="s">
        <v>0</v>
      </c>
      <c r="E3" s="184"/>
      <c r="F3" s="182" t="s">
        <v>68</v>
      </c>
      <c r="G3" s="182"/>
      <c r="H3" s="182"/>
      <c r="I3" s="182"/>
      <c r="J3" s="182"/>
      <c r="K3" s="182"/>
      <c r="L3" s="182"/>
      <c r="M3" s="182"/>
      <c r="N3" s="182"/>
      <c r="O3" s="182"/>
      <c r="P3" s="158"/>
      <c r="Q3" s="158"/>
    </row>
    <row r="4" spans="1:17" ht="31.2" customHeight="1" x14ac:dyDescent="0.2">
      <c r="A4" s="178"/>
      <c r="B4" s="184"/>
      <c r="C4" s="184"/>
      <c r="D4" s="184"/>
      <c r="E4" s="184"/>
      <c r="F4" s="185" t="s">
        <v>129</v>
      </c>
      <c r="G4" s="185"/>
      <c r="H4" s="185" t="s">
        <v>57</v>
      </c>
      <c r="I4" s="185"/>
      <c r="J4" s="164" t="s">
        <v>59</v>
      </c>
      <c r="K4" s="164"/>
      <c r="L4" s="164" t="s">
        <v>58</v>
      </c>
      <c r="M4" s="164"/>
      <c r="N4" s="185" t="s">
        <v>60</v>
      </c>
      <c r="O4" s="185"/>
      <c r="P4" s="159"/>
      <c r="Q4" s="159"/>
    </row>
    <row r="5" spans="1:17" x14ac:dyDescent="0.2">
      <c r="A5" s="179"/>
      <c r="B5" s="53" t="s">
        <v>3</v>
      </c>
      <c r="C5" s="54" t="s">
        <v>34</v>
      </c>
      <c r="D5" s="53" t="s">
        <v>3</v>
      </c>
      <c r="E5" s="54" t="s">
        <v>34</v>
      </c>
      <c r="F5" s="53" t="s">
        <v>3</v>
      </c>
      <c r="G5" s="54" t="s">
        <v>34</v>
      </c>
      <c r="H5" s="53" t="s">
        <v>3</v>
      </c>
      <c r="I5" s="54" t="s">
        <v>34</v>
      </c>
      <c r="J5" s="53" t="s">
        <v>3</v>
      </c>
      <c r="K5" s="54" t="s">
        <v>34</v>
      </c>
      <c r="L5" s="53" t="s">
        <v>3</v>
      </c>
      <c r="M5" s="54" t="s">
        <v>34</v>
      </c>
      <c r="N5" s="53" t="s">
        <v>3</v>
      </c>
      <c r="O5" s="54" t="s">
        <v>34</v>
      </c>
      <c r="P5" s="90"/>
      <c r="Q5" s="91"/>
    </row>
    <row r="6" spans="1:17" x14ac:dyDescent="0.2">
      <c r="A6" s="64"/>
      <c r="B6" s="62"/>
      <c r="C6" s="63"/>
      <c r="D6" s="62"/>
      <c r="E6" s="63"/>
      <c r="F6" s="62"/>
      <c r="G6" s="63"/>
      <c r="H6" s="62"/>
      <c r="I6" s="63"/>
      <c r="J6" s="62"/>
      <c r="K6" s="63"/>
      <c r="L6" s="62"/>
      <c r="M6" s="63"/>
      <c r="N6" s="62"/>
      <c r="O6" s="63"/>
      <c r="P6" s="62"/>
      <c r="Q6" s="63"/>
    </row>
    <row r="7" spans="1:17" s="5" customFormat="1" x14ac:dyDescent="0.2">
      <c r="A7" s="127" t="s">
        <v>28</v>
      </c>
      <c r="B7" s="4">
        <v>2637408.9707326088</v>
      </c>
      <c r="C7" s="42">
        <f>SUM(C10:C16)</f>
        <v>99.999999999998863</v>
      </c>
      <c r="D7" s="4">
        <v>528653.49423160194</v>
      </c>
      <c r="E7" s="42">
        <f>+D7/B7*100</f>
        <v>20.044426181077053</v>
      </c>
      <c r="F7" s="4">
        <v>162818.53943796174</v>
      </c>
      <c r="G7" s="42">
        <f>+F7/$D7*100</f>
        <v>30.798725670889311</v>
      </c>
      <c r="H7" s="4">
        <v>186842.15633771016</v>
      </c>
      <c r="I7" s="42">
        <f>+H7/$D7*100</f>
        <v>35.343028727973376</v>
      </c>
      <c r="J7" s="4">
        <v>10283.123536227809</v>
      </c>
      <c r="K7" s="42">
        <f>+J7/$D7*100</f>
        <v>1.9451538008226605</v>
      </c>
      <c r="L7" s="4">
        <v>36370.966321429696</v>
      </c>
      <c r="M7" s="42">
        <f>+L7/$D7*100</f>
        <v>6.8799254555755667</v>
      </c>
      <c r="N7" s="4">
        <v>132338.70859827465</v>
      </c>
      <c r="O7" s="42">
        <f>+N7/$D7*100</f>
        <v>25.033166344739481</v>
      </c>
      <c r="P7" s="35">
        <f t="shared" ref="P7:Q7" si="0">P9</f>
        <v>0</v>
      </c>
      <c r="Q7" s="35">
        <f t="shared" si="0"/>
        <v>0</v>
      </c>
    </row>
    <row r="8" spans="1:17" s="5" customFormat="1" x14ac:dyDescent="0.2">
      <c r="A8" s="126"/>
      <c r="C8" s="145"/>
      <c r="E8" s="145"/>
      <c r="G8" s="145"/>
      <c r="I8" s="145"/>
      <c r="K8" s="145"/>
      <c r="M8" s="145"/>
      <c r="O8" s="145"/>
      <c r="P8" s="39"/>
      <c r="Q8" s="30"/>
    </row>
    <row r="9" spans="1:17" s="5" customFormat="1" x14ac:dyDescent="0.2">
      <c r="A9" s="128" t="s">
        <v>140</v>
      </c>
      <c r="C9" s="145"/>
      <c r="E9" s="145"/>
      <c r="G9" s="145"/>
      <c r="I9" s="145"/>
      <c r="K9" s="145"/>
      <c r="M9" s="145"/>
      <c r="O9" s="145"/>
      <c r="P9" s="44"/>
      <c r="Q9" s="45"/>
    </row>
    <row r="10" spans="1:17" x14ac:dyDescent="0.2">
      <c r="A10" s="113" t="s">
        <v>22</v>
      </c>
      <c r="B10" s="144">
        <v>318656.32483509148</v>
      </c>
      <c r="C10" s="141">
        <f>+B10/$B$7*100</f>
        <v>12.082173389536035</v>
      </c>
      <c r="D10" s="144">
        <v>97375.302637804794</v>
      </c>
      <c r="E10" s="141">
        <f>+D10/D$7*100</f>
        <v>18.419494754184843</v>
      </c>
      <c r="F10" s="144">
        <v>34486.650429135094</v>
      </c>
      <c r="G10" s="141">
        <f>+F10/F$7*100</f>
        <v>21.181034142782888</v>
      </c>
      <c r="H10" s="144">
        <v>32381.885700143182</v>
      </c>
      <c r="I10" s="141">
        <f>+H10/H$7*100</f>
        <v>17.331145355448662</v>
      </c>
      <c r="J10" s="144">
        <v>3331.5537487155534</v>
      </c>
      <c r="K10" s="141">
        <f>+J10/J$7*100</f>
        <v>32.398266314494535</v>
      </c>
      <c r="L10" s="144">
        <v>7534.3527922062121</v>
      </c>
      <c r="M10" s="141">
        <f>+L10/L$7*100</f>
        <v>20.715294517118693</v>
      </c>
      <c r="N10" s="144">
        <v>19640.859967604647</v>
      </c>
      <c r="O10" s="141">
        <f>+N10/N$7*100</f>
        <v>14.84135683024242</v>
      </c>
      <c r="P10" s="36"/>
      <c r="Q10" s="29"/>
    </row>
    <row r="11" spans="1:17" x14ac:dyDescent="0.2">
      <c r="A11" s="113" t="s">
        <v>131</v>
      </c>
      <c r="B11" s="144">
        <v>510504.74617320654</v>
      </c>
      <c r="C11" s="141">
        <f t="shared" ref="C11:C16" si="1">+B11/$B$7*100</f>
        <v>19.356298239609025</v>
      </c>
      <c r="D11" s="144">
        <v>123192.7324834168</v>
      </c>
      <c r="E11" s="141">
        <f t="shared" ref="E11:E16" si="2">+D11/D$7*100</f>
        <v>23.303115145862694</v>
      </c>
      <c r="F11" s="144">
        <v>45242.088623523523</v>
      </c>
      <c r="G11" s="141">
        <f t="shared" ref="G11:G16" si="3">+F11/F$7*100</f>
        <v>27.786816402908453</v>
      </c>
      <c r="H11" s="144">
        <v>41282.739222000091</v>
      </c>
      <c r="I11" s="141">
        <f t="shared" ref="I11:I16" si="4">+H11/H$7*100</f>
        <v>22.094981149427056</v>
      </c>
      <c r="J11" s="144">
        <v>3656.0597610381137</v>
      </c>
      <c r="K11" s="141">
        <f t="shared" ref="K11:K16" si="5">+J11/J$7*100</f>
        <v>35.553980735111132</v>
      </c>
      <c r="L11" s="144">
        <v>6345.9969453834901</v>
      </c>
      <c r="M11" s="141">
        <f t="shared" ref="M11:M16" si="6">+L11/L$7*100</f>
        <v>17.447974544587346</v>
      </c>
      <c r="N11" s="144">
        <v>26665.84793147153</v>
      </c>
      <c r="O11" s="141">
        <f t="shared" ref="O11:O16" si="7">+N11/N$7*100</f>
        <v>20.14969634653</v>
      </c>
      <c r="P11" s="36"/>
      <c r="Q11" s="29"/>
    </row>
    <row r="12" spans="1:17" x14ac:dyDescent="0.2">
      <c r="A12" s="113" t="s">
        <v>132</v>
      </c>
      <c r="B12" s="144">
        <v>1021437.4679491605</v>
      </c>
      <c r="C12" s="141">
        <f t="shared" si="1"/>
        <v>38.728823602409669</v>
      </c>
      <c r="D12" s="144">
        <v>203262.45683702949</v>
      </c>
      <c r="E12" s="141">
        <f t="shared" si="2"/>
        <v>38.449089820634121</v>
      </c>
      <c r="F12" s="144">
        <v>62293.419458551667</v>
      </c>
      <c r="G12" s="141">
        <f t="shared" si="3"/>
        <v>38.259414237214152</v>
      </c>
      <c r="H12" s="144">
        <v>67061.199497464841</v>
      </c>
      <c r="I12" s="141">
        <f t="shared" si="4"/>
        <v>35.891899778899067</v>
      </c>
      <c r="J12" s="144">
        <v>3295.5100264741482</v>
      </c>
      <c r="K12" s="141">
        <f t="shared" si="5"/>
        <v>32.04775295039439</v>
      </c>
      <c r="L12" s="144">
        <v>14301.80496879792</v>
      </c>
      <c r="M12" s="141">
        <f>+L12/L$7*100</f>
        <v>39.322037370151826</v>
      </c>
      <c r="N12" s="144">
        <v>56310.522885740858</v>
      </c>
      <c r="O12" s="141">
        <f>+N12/N$7*100</f>
        <v>42.55030405100613</v>
      </c>
      <c r="P12" s="36"/>
      <c r="Q12" s="29"/>
    </row>
    <row r="13" spans="1:17" x14ac:dyDescent="0.2">
      <c r="A13" s="113" t="s">
        <v>133</v>
      </c>
      <c r="B13" s="144">
        <v>272212.32406233251</v>
      </c>
      <c r="C13" s="141">
        <f t="shared" si="1"/>
        <v>10.321202630425514</v>
      </c>
      <c r="D13" s="144">
        <v>35615.947091071721</v>
      </c>
      <c r="E13" s="141">
        <f t="shared" si="2"/>
        <v>6.7371061535949019</v>
      </c>
      <c r="F13" s="144">
        <v>10994.796927833138</v>
      </c>
      <c r="G13" s="141">
        <f t="shared" si="3"/>
        <v>6.7527917679315959</v>
      </c>
      <c r="H13" s="144">
        <v>13342.21953606227</v>
      </c>
      <c r="I13" s="141">
        <f>+H13/H$7*100</f>
        <v>7.1409042785540917</v>
      </c>
      <c r="J13" s="144">
        <v>0</v>
      </c>
      <c r="K13" s="141">
        <f t="shared" si="5"/>
        <v>0</v>
      </c>
      <c r="L13" s="144">
        <v>2610.9022336048097</v>
      </c>
      <c r="M13" s="141">
        <f t="shared" si="6"/>
        <v>7.1785341377264196</v>
      </c>
      <c r="N13" s="144">
        <v>8668.028393571507</v>
      </c>
      <c r="O13" s="141">
        <f t="shared" si="7"/>
        <v>6.5498813501981807</v>
      </c>
      <c r="P13" s="36"/>
      <c r="Q13" s="29"/>
    </row>
    <row r="14" spans="1:17" x14ac:dyDescent="0.2">
      <c r="A14" s="113" t="s">
        <v>134</v>
      </c>
      <c r="B14" s="144">
        <v>354971.61676150368</v>
      </c>
      <c r="C14" s="141">
        <f t="shared" si="1"/>
        <v>13.459104018399584</v>
      </c>
      <c r="D14" s="144">
        <v>49314.191454620326</v>
      </c>
      <c r="E14" s="141">
        <f t="shared" si="2"/>
        <v>9.3282635966113343</v>
      </c>
      <c r="F14" s="144">
        <v>5448.7266138314026</v>
      </c>
      <c r="G14" s="141">
        <f t="shared" si="3"/>
        <v>3.3465025743628627</v>
      </c>
      <c r="H14" s="144">
        <v>27805.886552343858</v>
      </c>
      <c r="I14" s="141">
        <f t="shared" si="4"/>
        <v>14.882019720477732</v>
      </c>
      <c r="J14" s="144">
        <v>0</v>
      </c>
      <c r="K14" s="141">
        <f t="shared" si="5"/>
        <v>0</v>
      </c>
      <c r="L14" s="144">
        <v>4783.3763851874073</v>
      </c>
      <c r="M14" s="141">
        <f t="shared" si="6"/>
        <v>13.151634033899869</v>
      </c>
      <c r="N14" s="144">
        <v>11276.20190325765</v>
      </c>
      <c r="O14" s="141">
        <f t="shared" si="7"/>
        <v>8.5207132687742302</v>
      </c>
      <c r="P14" s="36"/>
      <c r="Q14" s="29"/>
    </row>
    <row r="15" spans="1:17" x14ac:dyDescent="0.2">
      <c r="A15" s="113" t="s">
        <v>23</v>
      </c>
      <c r="B15" s="144">
        <v>135645.13100240313</v>
      </c>
      <c r="C15" s="141">
        <f t="shared" si="1"/>
        <v>5.1431208624699636</v>
      </c>
      <c r="D15" s="144">
        <v>13312.989700481721</v>
      </c>
      <c r="E15" s="141">
        <f t="shared" si="2"/>
        <v>2.5182827401589685</v>
      </c>
      <c r="F15" s="144">
        <v>1936.3483021349357</v>
      </c>
      <c r="G15" s="141">
        <f t="shared" si="3"/>
        <v>1.1892677018348619</v>
      </c>
      <c r="H15" s="144">
        <v>3266.4861808415044</v>
      </c>
      <c r="I15" s="141">
        <f t="shared" si="4"/>
        <v>1.7482597315658537</v>
      </c>
      <c r="J15" s="144">
        <v>0</v>
      </c>
      <c r="K15" s="141">
        <f t="shared" si="5"/>
        <v>0</v>
      </c>
      <c r="L15" s="144">
        <v>794.53299624985823</v>
      </c>
      <c r="M15" s="141">
        <f t="shared" si="6"/>
        <v>2.1845253965158498</v>
      </c>
      <c r="N15" s="144">
        <v>7315.6222212554239</v>
      </c>
      <c r="O15" s="141">
        <f t="shared" si="7"/>
        <v>5.5279534602854667</v>
      </c>
      <c r="P15" s="36"/>
      <c r="Q15" s="29"/>
    </row>
    <row r="16" spans="1:17" x14ac:dyDescent="0.2">
      <c r="A16" s="113" t="s">
        <v>135</v>
      </c>
      <c r="B16" s="144">
        <v>23981.359948880654</v>
      </c>
      <c r="C16" s="141">
        <f t="shared" si="1"/>
        <v>0.90927725714905738</v>
      </c>
      <c r="D16" s="144">
        <v>6579.8740271794122</v>
      </c>
      <c r="E16" s="141">
        <f t="shared" si="2"/>
        <v>1.2446477889535681</v>
      </c>
      <c r="F16" s="144">
        <v>2416.5090829519208</v>
      </c>
      <c r="G16" s="141">
        <f t="shared" si="3"/>
        <v>1.4841731729651562</v>
      </c>
      <c r="H16" s="144">
        <v>1701.7396488545642</v>
      </c>
      <c r="I16" s="141">
        <f t="shared" si="4"/>
        <v>0.91078998562761915</v>
      </c>
      <c r="J16" s="144">
        <v>0</v>
      </c>
      <c r="K16" s="141">
        <f t="shared" si="5"/>
        <v>0</v>
      </c>
      <c r="L16" s="144">
        <v>0</v>
      </c>
      <c r="M16" s="141">
        <f t="shared" si="6"/>
        <v>0</v>
      </c>
      <c r="N16" s="144">
        <v>2461.6252953729272</v>
      </c>
      <c r="O16" s="141">
        <f t="shared" si="7"/>
        <v>1.8600946929634921</v>
      </c>
      <c r="P16" s="36"/>
      <c r="Q16" s="29"/>
    </row>
    <row r="17" spans="1:17" x14ac:dyDescent="0.2">
      <c r="A17" s="129"/>
      <c r="B17" s="144"/>
      <c r="C17" s="146"/>
      <c r="D17" s="144"/>
      <c r="E17" s="146"/>
      <c r="F17" s="144"/>
      <c r="G17" s="146"/>
      <c r="H17" s="144"/>
      <c r="I17" s="146"/>
      <c r="J17" s="144"/>
      <c r="K17" s="146"/>
      <c r="L17" s="144"/>
      <c r="M17" s="146"/>
      <c r="N17" s="144"/>
      <c r="O17" s="146"/>
      <c r="P17" s="34"/>
      <c r="Q17" s="28"/>
    </row>
    <row r="18" spans="1:17" x14ac:dyDescent="0.2">
      <c r="A18" s="128" t="s">
        <v>15</v>
      </c>
      <c r="C18" s="146"/>
      <c r="D18" s="34"/>
      <c r="E18" s="146"/>
      <c r="G18" s="146"/>
      <c r="I18" s="146"/>
      <c r="K18" s="146"/>
      <c r="M18" s="146"/>
      <c r="O18" s="146"/>
      <c r="P18" s="44"/>
      <c r="Q18" s="45"/>
    </row>
    <row r="19" spans="1:17" x14ac:dyDescent="0.2">
      <c r="A19" s="129" t="s">
        <v>70</v>
      </c>
      <c r="B19" s="144">
        <v>76446.990820231687</v>
      </c>
      <c r="C19" s="141">
        <f t="shared" ref="C19" si="8">+B19/$B$7*100</f>
        <v>2.8985641464242291</v>
      </c>
      <c r="D19" s="144">
        <v>27186.029868747726</v>
      </c>
      <c r="E19" s="141">
        <f t="shared" ref="E19" si="9">+D19/D$7*100</f>
        <v>5.1425045261949194</v>
      </c>
      <c r="F19" s="144">
        <v>9057.4641972458157</v>
      </c>
      <c r="G19" s="141">
        <f t="shared" ref="G19" si="10">+F19/F$7*100</f>
        <v>5.5629194491681053</v>
      </c>
      <c r="H19" s="144">
        <v>7773.3782344320471</v>
      </c>
      <c r="I19" s="141">
        <f t="shared" ref="I19" si="11">+H19/H$7*100</f>
        <v>4.1603984811553767</v>
      </c>
      <c r="J19" s="144">
        <v>635.62639699988654</v>
      </c>
      <c r="K19" s="141">
        <f t="shared" ref="K19" si="12">+J19/J$7*100</f>
        <v>6.1812580074580659</v>
      </c>
      <c r="L19" s="144">
        <v>1489.4792882060331</v>
      </c>
      <c r="M19" s="141">
        <f t="shared" ref="M19" si="13">+L19/L$7*100</f>
        <v>4.0952425488030952</v>
      </c>
      <c r="N19" s="144">
        <v>8230.0817518639451</v>
      </c>
      <c r="O19" s="141">
        <f t="shared" ref="O19" si="14">+N19/N$7*100</f>
        <v>6.2189527455999709</v>
      </c>
      <c r="P19" s="36"/>
      <c r="Q19" s="29"/>
    </row>
    <row r="20" spans="1:17" x14ac:dyDescent="0.2">
      <c r="A20" s="129" t="s">
        <v>71</v>
      </c>
      <c r="B20" s="144">
        <v>180963.26779729425</v>
      </c>
      <c r="C20" s="141">
        <f t="shared" ref="C20:C23" si="15">+B20/$B$7*100</f>
        <v>6.8614033623699626</v>
      </c>
      <c r="D20" s="144">
        <v>24244.437616866002</v>
      </c>
      <c r="E20" s="141">
        <f t="shared" ref="E20:E23" si="16">+D20/D$7*100</f>
        <v>4.5860734642651515</v>
      </c>
      <c r="F20" s="144">
        <v>4672.6093446407485</v>
      </c>
      <c r="G20" s="141">
        <f t="shared" ref="G20:G23" si="17">+F20/F$7*100</f>
        <v>2.869826348258786</v>
      </c>
      <c r="H20" s="144">
        <v>10175.666916307735</v>
      </c>
      <c r="I20" s="141">
        <f t="shared" ref="I20:I23" si="18">+H20/H$7*100</f>
        <v>5.4461301002733027</v>
      </c>
      <c r="J20" s="144">
        <v>505.33057776444252</v>
      </c>
      <c r="K20" s="141">
        <f t="shared" ref="K20:K23" si="19">+J20/J$7*100</f>
        <v>4.914173947090541</v>
      </c>
      <c r="L20" s="144">
        <v>3743.0847061403629</v>
      </c>
      <c r="M20" s="141">
        <f t="shared" ref="M20:M23" si="20">+L20/L$7*100</f>
        <v>10.291408463170102</v>
      </c>
      <c r="N20" s="144">
        <v>5147.7460720127137</v>
      </c>
      <c r="O20" s="141">
        <f t="shared" ref="O20:O23" si="21">+N20/N$7*100</f>
        <v>3.8898264359214298</v>
      </c>
      <c r="P20" s="36"/>
      <c r="Q20" s="29"/>
    </row>
    <row r="21" spans="1:17" x14ac:dyDescent="0.2">
      <c r="A21" s="129" t="s">
        <v>72</v>
      </c>
      <c r="B21" s="144">
        <v>777411.27360588731</v>
      </c>
      <c r="C21" s="141">
        <f t="shared" si="15"/>
        <v>29.476326282076048</v>
      </c>
      <c r="D21" s="144">
        <v>136286.58345041252</v>
      </c>
      <c r="E21" s="141">
        <f t="shared" si="16"/>
        <v>25.779945642562168</v>
      </c>
      <c r="F21" s="144">
        <v>44881.100252197066</v>
      </c>
      <c r="G21" s="141">
        <f t="shared" si="17"/>
        <v>27.56510432234775</v>
      </c>
      <c r="H21" s="144">
        <v>46883.4364094169</v>
      </c>
      <c r="I21" s="141">
        <f t="shared" si="18"/>
        <v>25.092536571177682</v>
      </c>
      <c r="J21" s="144">
        <v>2996.037888716729</v>
      </c>
      <c r="K21" s="141">
        <f t="shared" si="19"/>
        <v>29.135484740230737</v>
      </c>
      <c r="L21" s="144">
        <v>11860.581734117934</v>
      </c>
      <c r="M21" s="141">
        <f t="shared" si="20"/>
        <v>32.610026440594467</v>
      </c>
      <c r="N21" s="144">
        <v>29665.427165963902</v>
      </c>
      <c r="O21" s="141">
        <f t="shared" si="21"/>
        <v>22.416288839583448</v>
      </c>
      <c r="P21" s="36"/>
      <c r="Q21" s="29"/>
    </row>
    <row r="22" spans="1:17" x14ac:dyDescent="0.2">
      <c r="A22" s="129" t="s">
        <v>73</v>
      </c>
      <c r="B22" s="144">
        <v>718987.82733935607</v>
      </c>
      <c r="C22" s="141">
        <f t="shared" si="15"/>
        <v>27.261142860966252</v>
      </c>
      <c r="D22" s="144">
        <v>157131.0900944462</v>
      </c>
      <c r="E22" s="141">
        <f t="shared" si="16"/>
        <v>29.722888774779836</v>
      </c>
      <c r="F22" s="144">
        <v>50027.010120137355</v>
      </c>
      <c r="G22" s="141">
        <f t="shared" si="17"/>
        <v>30.725622704163243</v>
      </c>
      <c r="H22" s="144">
        <v>55379.548488337787</v>
      </c>
      <c r="I22" s="141">
        <f t="shared" si="18"/>
        <v>29.639750243644876</v>
      </c>
      <c r="J22" s="144">
        <v>2672.8099653568934</v>
      </c>
      <c r="K22" s="141">
        <f t="shared" si="19"/>
        <v>25.992199315125301</v>
      </c>
      <c r="L22" s="144">
        <v>8271.3557159235806</v>
      </c>
      <c r="M22" s="141">
        <f t="shared" si="20"/>
        <v>22.741644098276584</v>
      </c>
      <c r="N22" s="144">
        <v>40780.3658046907</v>
      </c>
      <c r="O22" s="141">
        <f t="shared" si="21"/>
        <v>30.815145649095726</v>
      </c>
      <c r="P22" s="36"/>
      <c r="Q22" s="29"/>
    </row>
    <row r="23" spans="1:17" x14ac:dyDescent="0.2">
      <c r="A23" s="129" t="s">
        <v>74</v>
      </c>
      <c r="B23" s="144">
        <v>883599.61116981425</v>
      </c>
      <c r="C23" s="141">
        <f t="shared" si="15"/>
        <v>33.502563348162553</v>
      </c>
      <c r="D23" s="144">
        <v>183805.3532011316</v>
      </c>
      <c r="E23" s="141">
        <f t="shared" si="16"/>
        <v>34.768587592198315</v>
      </c>
      <c r="F23" s="144">
        <v>54180.355523740727</v>
      </c>
      <c r="G23" s="141">
        <f t="shared" si="17"/>
        <v>33.276527176062103</v>
      </c>
      <c r="H23" s="144">
        <v>66630.126289215841</v>
      </c>
      <c r="I23" s="141">
        <f t="shared" si="18"/>
        <v>35.661184603748843</v>
      </c>
      <c r="J23" s="144">
        <v>3473.3187073898625</v>
      </c>
      <c r="K23" s="141">
        <f t="shared" si="19"/>
        <v>33.776883990095399</v>
      </c>
      <c r="L23" s="144">
        <v>11006.464877041792</v>
      </c>
      <c r="M23" s="141">
        <f t="shared" si="20"/>
        <v>30.261678449155767</v>
      </c>
      <c r="N23" s="144">
        <v>48515.087803743292</v>
      </c>
      <c r="O23" s="141">
        <f t="shared" si="21"/>
        <v>36.659786329799353</v>
      </c>
      <c r="P23" s="36"/>
      <c r="Q23" s="29"/>
    </row>
    <row r="24" spans="1:17" x14ac:dyDescent="0.2">
      <c r="A24" s="129"/>
      <c r="C24" s="146"/>
      <c r="D24" s="34"/>
      <c r="E24" s="146"/>
      <c r="G24" s="146"/>
      <c r="I24" s="146"/>
      <c r="K24" s="146"/>
      <c r="M24" s="146"/>
      <c r="O24" s="146"/>
      <c r="P24" s="34"/>
      <c r="Q24" s="28"/>
    </row>
    <row r="25" spans="1:17" x14ac:dyDescent="0.2">
      <c r="A25" s="128" t="s">
        <v>66</v>
      </c>
      <c r="C25" s="146"/>
      <c r="D25" s="34"/>
      <c r="E25" s="146"/>
      <c r="G25" s="146"/>
      <c r="I25" s="146"/>
      <c r="K25" s="146"/>
      <c r="M25" s="146"/>
      <c r="O25" s="146"/>
      <c r="P25" s="44"/>
      <c r="Q25" s="45"/>
    </row>
    <row r="26" spans="1:17" x14ac:dyDescent="0.2">
      <c r="A26" s="140" t="s">
        <v>81</v>
      </c>
      <c r="B26" s="144">
        <v>1637855.4585197908</v>
      </c>
      <c r="C26" s="141">
        <f t="shared" ref="C26" si="22">+B26/$B$7*100</f>
        <v>62.100928475451191</v>
      </c>
      <c r="D26" s="144">
        <v>352355.98247747362</v>
      </c>
      <c r="E26" s="141">
        <f t="shared" ref="E26:G26" si="23">+D26/D$7*100</f>
        <v>66.651594347186375</v>
      </c>
      <c r="F26" s="144">
        <v>103034.86460907279</v>
      </c>
      <c r="G26" s="141">
        <f t="shared" si="23"/>
        <v>63.282022406503557</v>
      </c>
      <c r="H26" s="144">
        <v>129957.81823262818</v>
      </c>
      <c r="I26" s="141">
        <f t="shared" ref="I26" si="24">+H26/H$7*100</f>
        <v>69.554869618253775</v>
      </c>
      <c r="J26" s="144">
        <v>5315.0035481480854</v>
      </c>
      <c r="K26" s="141">
        <f t="shared" ref="K26" si="25">+J26/J$7*100</f>
        <v>51.686664362468647</v>
      </c>
      <c r="L26" s="144">
        <v>24709.462244931663</v>
      </c>
      <c r="M26" s="141">
        <f>+L26/L$7*100</f>
        <v>67.93732678576896</v>
      </c>
      <c r="N26" s="144">
        <v>89338.833842694279</v>
      </c>
      <c r="O26" s="141">
        <f t="shared" ref="O26" si="26">+N26/N$7*100</f>
        <v>67.507711680858137</v>
      </c>
      <c r="P26" s="36"/>
      <c r="Q26" s="29"/>
    </row>
    <row r="27" spans="1:17" x14ac:dyDescent="0.2">
      <c r="A27" s="140" t="s">
        <v>82</v>
      </c>
      <c r="B27" s="144">
        <v>999553.51221279788</v>
      </c>
      <c r="C27" s="141">
        <f t="shared" ref="C27" si="27">+B27/$B$7*100</f>
        <v>37.899071524548042</v>
      </c>
      <c r="D27" s="144">
        <v>176297.51175412931</v>
      </c>
      <c r="E27" s="141">
        <f t="shared" ref="E27" si="28">+D27/D$7*100</f>
        <v>33.348405652813817</v>
      </c>
      <c r="F27" s="144">
        <v>59783.674828888827</v>
      </c>
      <c r="G27" s="141">
        <f t="shared" ref="G27" si="29">+F27/F$7*100</f>
        <v>36.717977593496357</v>
      </c>
      <c r="H27" s="144">
        <v>56884.338105082199</v>
      </c>
      <c r="I27" s="141">
        <f t="shared" ref="I27" si="30">+H27/H$7*100</f>
        <v>30.445130381746345</v>
      </c>
      <c r="J27" s="144">
        <v>4968.1199880797285</v>
      </c>
      <c r="K27" s="141">
        <f t="shared" ref="K27" si="31">+J27/J$7*100</f>
        <v>48.313335637531388</v>
      </c>
      <c r="L27" s="144">
        <v>11661.504076498035</v>
      </c>
      <c r="M27" s="141">
        <f t="shared" ref="M27" si="32">+L27/L$7*100</f>
        <v>32.062673214231047</v>
      </c>
      <c r="N27" s="144">
        <v>42999.874755580327</v>
      </c>
      <c r="O27" s="141">
        <f t="shared" ref="O27" si="33">+N27/N$7*100</f>
        <v>32.492288319141821</v>
      </c>
      <c r="P27" s="36"/>
      <c r="Q27" s="29"/>
    </row>
    <row r="28" spans="1:17" x14ac:dyDescent="0.2">
      <c r="A28" s="23"/>
      <c r="B28" s="137"/>
      <c r="C28" s="67"/>
      <c r="D28" s="137"/>
      <c r="E28" s="67"/>
      <c r="F28" s="137"/>
      <c r="G28" s="67"/>
      <c r="H28" s="137"/>
      <c r="I28" s="67"/>
      <c r="J28" s="137"/>
      <c r="K28" s="67"/>
      <c r="L28" s="137"/>
      <c r="M28" s="67"/>
      <c r="N28" s="137"/>
      <c r="O28" s="67"/>
      <c r="P28" s="33"/>
      <c r="Q28" s="29"/>
    </row>
    <row r="29" spans="1:17" x14ac:dyDescent="0.2">
      <c r="A29" s="128" t="s">
        <v>69</v>
      </c>
      <c r="C29" s="146"/>
      <c r="D29" s="34"/>
      <c r="E29" s="146"/>
      <c r="G29" s="146"/>
      <c r="I29" s="146"/>
      <c r="K29" s="146"/>
      <c r="M29" s="146"/>
      <c r="O29" s="146"/>
      <c r="P29" s="44"/>
      <c r="Q29" s="45"/>
    </row>
    <row r="30" spans="1:17" x14ac:dyDescent="0.2">
      <c r="A30" s="129" t="s">
        <v>61</v>
      </c>
      <c r="B30" s="144">
        <v>1918426.536495381</v>
      </c>
      <c r="C30" s="141">
        <f t="shared" ref="C30" si="34">+B30/$B$7*100</f>
        <v>72.739061623897044</v>
      </c>
      <c r="D30" s="144">
        <v>365886.0895311333</v>
      </c>
      <c r="E30" s="141">
        <f t="shared" ref="E30:G30" si="35">+D30/D$7*100</f>
        <v>69.210946966868889</v>
      </c>
      <c r="F30" s="144">
        <v>122603.5293534599</v>
      </c>
      <c r="G30" s="141">
        <f t="shared" si="35"/>
        <v>75.300718073432392</v>
      </c>
      <c r="H30" s="144">
        <v>129691.42204096359</v>
      </c>
      <c r="I30" s="141">
        <f t="shared" ref="I30" si="36">+H30/H$7*100</f>
        <v>69.412291413802379</v>
      </c>
      <c r="J30" s="144">
        <v>6782.8191946333463</v>
      </c>
      <c r="K30" s="141">
        <f t="shared" ref="K30" si="37">+J30/J$7*100</f>
        <v>65.960689577804189</v>
      </c>
      <c r="L30" s="144">
        <v>26704.018525360068</v>
      </c>
      <c r="M30" s="141">
        <f t="shared" ref="M30" si="38">+L30/L$7*100</f>
        <v>73.421251141260214</v>
      </c>
      <c r="N30" s="144">
        <v>80104.300416717902</v>
      </c>
      <c r="O30" s="141">
        <f t="shared" ref="O30" si="39">+N30/N$7*100</f>
        <v>60.52975827343252</v>
      </c>
      <c r="P30" s="36"/>
      <c r="Q30" s="29"/>
    </row>
    <row r="31" spans="1:17" x14ac:dyDescent="0.2">
      <c r="A31" s="129" t="s">
        <v>62</v>
      </c>
      <c r="B31" s="144">
        <v>46813.016027879887</v>
      </c>
      <c r="C31" s="141">
        <f t="shared" ref="C31:C32" si="40">+B31/$B$7*100</f>
        <v>1.7749623417287597</v>
      </c>
      <c r="D31" s="144">
        <v>12163.909177815553</v>
      </c>
      <c r="E31" s="141">
        <f t="shared" ref="E31:E32" si="41">+D31/D$7*100</f>
        <v>2.3009228749156003</v>
      </c>
      <c r="F31" s="144">
        <v>2725.7949210502156</v>
      </c>
      <c r="G31" s="141">
        <f t="shared" ref="G31:G32" si="42">+F31/F$7*100</f>
        <v>1.6741305569129106</v>
      </c>
      <c r="H31" s="144">
        <v>4513.8892979564016</v>
      </c>
      <c r="I31" s="141">
        <f t="shared" ref="I31:I32" si="43">+H31/H$7*100</f>
        <v>2.4158837525925985</v>
      </c>
      <c r="J31" s="144">
        <v>606.39669331733103</v>
      </c>
      <c r="K31" s="141">
        <f t="shared" ref="K31:K32" si="44">+J31/J$7*100</f>
        <v>5.8970087365086483</v>
      </c>
      <c r="L31" s="144">
        <v>635.62639699988654</v>
      </c>
      <c r="M31" s="141">
        <f t="shared" ref="M31:M32" si="45">+L31/L$7*100</f>
        <v>1.7476203172126799</v>
      </c>
      <c r="N31" s="144">
        <v>3682.2018684917166</v>
      </c>
      <c r="O31" s="141">
        <f t="shared" ref="O31:O32" si="46">+N31/N$7*100</f>
        <v>2.7824072846814247</v>
      </c>
      <c r="P31" s="36"/>
      <c r="Q31" s="29"/>
    </row>
    <row r="32" spans="1:17" x14ac:dyDescent="0.2">
      <c r="A32" s="129" t="s">
        <v>63</v>
      </c>
      <c r="B32" s="144">
        <v>672169.41820931237</v>
      </c>
      <c r="C32" s="141">
        <f t="shared" si="40"/>
        <v>25.485976034372854</v>
      </c>
      <c r="D32" s="144">
        <v>150603.49552265383</v>
      </c>
      <c r="E32" s="141">
        <f t="shared" si="41"/>
        <v>28.488130158215654</v>
      </c>
      <c r="F32" s="144">
        <v>37489.215163451503</v>
      </c>
      <c r="G32" s="141">
        <f t="shared" si="42"/>
        <v>23.025151369654626</v>
      </c>
      <c r="H32" s="144">
        <v>52636.844998790286</v>
      </c>
      <c r="I32" s="141">
        <f t="shared" si="43"/>
        <v>28.171824833605097</v>
      </c>
      <c r="J32" s="144">
        <v>2893.907648277137</v>
      </c>
      <c r="K32" s="141">
        <f t="shared" si="44"/>
        <v>28.142301685687208</v>
      </c>
      <c r="L32" s="144">
        <v>9031.3213990697386</v>
      </c>
      <c r="M32" s="141">
        <f t="shared" si="45"/>
        <v>24.8311285415271</v>
      </c>
      <c r="N32" s="144">
        <v>48552.206313064962</v>
      </c>
      <c r="O32" s="141">
        <f t="shared" si="46"/>
        <v>36.687834441886004</v>
      </c>
      <c r="P32" s="36"/>
      <c r="Q32" s="29"/>
    </row>
    <row r="33" spans="1:17" x14ac:dyDescent="0.2">
      <c r="A33" s="129"/>
      <c r="B33" s="137"/>
      <c r="C33" s="67"/>
      <c r="D33" s="137"/>
      <c r="E33" s="67"/>
      <c r="F33" s="137"/>
      <c r="G33" s="67"/>
      <c r="H33" s="137"/>
      <c r="I33" s="67"/>
      <c r="J33" s="137"/>
      <c r="K33" s="67"/>
      <c r="L33" s="137"/>
      <c r="M33" s="67"/>
      <c r="N33" s="137"/>
      <c r="O33" s="67"/>
      <c r="P33" s="33"/>
      <c r="Q33" s="29"/>
    </row>
    <row r="34" spans="1:17" x14ac:dyDescent="0.2">
      <c r="A34" s="128" t="s">
        <v>16</v>
      </c>
      <c r="D34" s="34"/>
      <c r="P34" s="44"/>
      <c r="Q34" s="45"/>
    </row>
    <row r="35" spans="1:17" x14ac:dyDescent="0.2">
      <c r="A35" s="129" t="s">
        <v>36</v>
      </c>
      <c r="B35" s="144">
        <v>1271770.7548224756</v>
      </c>
      <c r="C35" s="141">
        <f t="shared" ref="C35" si="47">+B35/$B$7*100</f>
        <v>48.220460646617433</v>
      </c>
      <c r="D35" s="144">
        <v>244692.13498718513</v>
      </c>
      <c r="E35" s="141">
        <f t="shared" ref="E35:G35" si="48">+D35/D$7*100</f>
        <v>46.285920296969799</v>
      </c>
      <c r="F35" s="144">
        <v>74869.826317265281</v>
      </c>
      <c r="G35" s="141">
        <f t="shared" si="48"/>
        <v>45.983600255665422</v>
      </c>
      <c r="H35" s="144">
        <v>78201.325538340927</v>
      </c>
      <c r="I35" s="141">
        <f t="shared" ref="I35" si="49">+H35/H$7*100</f>
        <v>41.854219128682594</v>
      </c>
      <c r="J35" s="144">
        <v>3817.3336438220313</v>
      </c>
      <c r="K35" s="141">
        <f t="shared" ref="K35" si="50">+J35/J$7*100</f>
        <v>37.122316292062713</v>
      </c>
      <c r="L35" s="144">
        <v>18985.566013460135</v>
      </c>
      <c r="M35" s="141">
        <f t="shared" ref="M35" si="51">+L35/L$7*100</f>
        <v>52.199784426057107</v>
      </c>
      <c r="N35" s="144">
        <v>68818.083474297178</v>
      </c>
      <c r="O35" s="141">
        <f t="shared" ref="O35" si="52">+N35/N$7*100</f>
        <v>52.00147727238317</v>
      </c>
      <c r="P35" s="36"/>
      <c r="Q35" s="29"/>
    </row>
    <row r="36" spans="1:17" x14ac:dyDescent="0.2">
      <c r="A36" s="129" t="s">
        <v>37</v>
      </c>
      <c r="B36" s="144">
        <v>37430.62090783762</v>
      </c>
      <c r="C36" s="141">
        <f t="shared" ref="C36:C38" si="53">+B36/$B$7*100</f>
        <v>1.4192194431431047</v>
      </c>
      <c r="D36" s="144">
        <v>7441.9526704452883</v>
      </c>
      <c r="E36" s="141">
        <f t="shared" ref="E36:E38" si="54">+D36/D$7*100</f>
        <v>1.4077184302474288</v>
      </c>
      <c r="F36" s="144">
        <v>2652.968203742093</v>
      </c>
      <c r="G36" s="141">
        <f t="shared" ref="G36:G38" si="55">+F36/F$7*100</f>
        <v>1.6294017947218753</v>
      </c>
      <c r="H36" s="144">
        <v>3033.9000600360637</v>
      </c>
      <c r="I36" s="141">
        <f t="shared" ref="I36:I38" si="56">+H36/H$7*100</f>
        <v>1.6237770530502782</v>
      </c>
      <c r="J36" s="144">
        <v>211.93982277328848</v>
      </c>
      <c r="K36" s="141">
        <f t="shared" ref="K36:K38" si="57">+J36/J$7*100</f>
        <v>2.0610451875504263</v>
      </c>
      <c r="L36" s="144">
        <v>483.68680917737373</v>
      </c>
      <c r="M36" s="141">
        <f t="shared" ref="M36:M38" si="58">+L36/L$7*100</f>
        <v>1.3298706581034292</v>
      </c>
      <c r="N36" s="144">
        <v>1059.4577747164687</v>
      </c>
      <c r="O36" s="141">
        <f t="shared" ref="O36:O38" si="59">+N36/N$7*100</f>
        <v>0.8005652963809271</v>
      </c>
      <c r="P36" s="36"/>
      <c r="Q36" s="29"/>
    </row>
    <row r="37" spans="1:17" x14ac:dyDescent="0.2">
      <c r="A37" s="129" t="s">
        <v>38</v>
      </c>
      <c r="B37" s="144">
        <v>436221.70839727757</v>
      </c>
      <c r="C37" s="141">
        <f t="shared" si="53"/>
        <v>16.539782538015167</v>
      </c>
      <c r="D37" s="144">
        <v>73656.157042938401</v>
      </c>
      <c r="E37" s="141">
        <f t="shared" si="54"/>
        <v>13.932785434436152</v>
      </c>
      <c r="F37" s="144">
        <v>26653.37067713073</v>
      </c>
      <c r="G37" s="141">
        <f t="shared" si="55"/>
        <v>16.369985119100264</v>
      </c>
      <c r="H37" s="144">
        <v>27071.512384435064</v>
      </c>
      <c r="I37" s="141">
        <f t="shared" si="56"/>
        <v>14.488974498616001</v>
      </c>
      <c r="J37" s="144">
        <v>2472.06604087294</v>
      </c>
      <c r="K37" s="141">
        <f t="shared" si="57"/>
        <v>24.040030562345805</v>
      </c>
      <c r="L37" s="144">
        <v>2250.207797396949</v>
      </c>
      <c r="M37" s="141">
        <f t="shared" si="58"/>
        <v>6.1868243409060355</v>
      </c>
      <c r="N37" s="144">
        <v>15209.000143102763</v>
      </c>
      <c r="O37" s="141">
        <f t="shared" si="59"/>
        <v>11.49248039685121</v>
      </c>
      <c r="P37" s="36"/>
      <c r="Q37" s="29"/>
    </row>
    <row r="38" spans="1:17" x14ac:dyDescent="0.2">
      <c r="A38" s="129" t="s">
        <v>39</v>
      </c>
      <c r="B38" s="144">
        <v>891985.88660499523</v>
      </c>
      <c r="C38" s="141">
        <f t="shared" si="53"/>
        <v>33.820537372223427</v>
      </c>
      <c r="D38" s="144">
        <v>202863.24953103485</v>
      </c>
      <c r="E38" s="141">
        <f t="shared" si="54"/>
        <v>38.373575838346937</v>
      </c>
      <c r="F38" s="144">
        <v>58642.374239823548</v>
      </c>
      <c r="G38" s="141">
        <f t="shared" si="55"/>
        <v>36.017012830512385</v>
      </c>
      <c r="H38" s="144">
        <v>78535.418354898284</v>
      </c>
      <c r="I38" s="141">
        <f t="shared" si="56"/>
        <v>42.03302931965122</v>
      </c>
      <c r="J38" s="144">
        <v>3781.7840287595545</v>
      </c>
      <c r="K38" s="141">
        <f t="shared" si="57"/>
        <v>36.776607958041104</v>
      </c>
      <c r="L38" s="144">
        <v>14651.505701395236</v>
      </c>
      <c r="M38" s="141">
        <f t="shared" si="58"/>
        <v>40.283520574933419</v>
      </c>
      <c r="N38" s="144">
        <v>47252.167206158185</v>
      </c>
      <c r="O38" s="141">
        <f t="shared" si="59"/>
        <v>35.70547703438465</v>
      </c>
      <c r="P38" s="36"/>
      <c r="Q38" s="29"/>
    </row>
    <row r="39" spans="1:17" x14ac:dyDescent="0.2">
      <c r="A39" s="108"/>
      <c r="B39" s="103"/>
      <c r="C39" s="109"/>
      <c r="D39" s="105"/>
      <c r="E39" s="109"/>
      <c r="F39" s="103"/>
      <c r="G39" s="109"/>
      <c r="H39" s="105"/>
      <c r="I39" s="109"/>
      <c r="J39" s="105"/>
      <c r="K39" s="109"/>
      <c r="L39" s="103"/>
      <c r="M39" s="109"/>
      <c r="N39" s="103"/>
      <c r="O39" s="109"/>
    </row>
    <row r="40" spans="1:17" x14ac:dyDescent="0.2">
      <c r="A40" s="40" t="str">
        <f>'C01'!A39</f>
        <v>Fuente: Instituto Nacional de Estadística (INE).  LXXXI Encuesta Permanente de Hogares de Propósitos Múltiples, Junio 2024.</v>
      </c>
      <c r="B40" s="36"/>
      <c r="C40" s="29"/>
      <c r="D40" s="33"/>
      <c r="E40" s="29"/>
      <c r="F40" s="36"/>
      <c r="G40" s="29"/>
      <c r="H40" s="33"/>
      <c r="I40" s="29"/>
      <c r="J40" s="33"/>
      <c r="K40" s="29"/>
      <c r="L40" s="36"/>
      <c r="M40" s="29"/>
      <c r="N40" s="36"/>
      <c r="O40" s="29"/>
    </row>
    <row r="41" spans="1:17" x14ac:dyDescent="0.2">
      <c r="A41" s="40" t="s">
        <v>26</v>
      </c>
      <c r="B41" s="62"/>
      <c r="C41" s="63"/>
      <c r="D41" s="63"/>
      <c r="E41" s="63"/>
      <c r="G41" s="63"/>
      <c r="H41" s="62"/>
      <c r="I41" s="63"/>
      <c r="J41" s="62"/>
      <c r="K41" s="63"/>
      <c r="L41" s="62"/>
      <c r="M41" s="63"/>
      <c r="N41" s="62"/>
      <c r="O41" s="63"/>
    </row>
    <row r="42" spans="1:17" x14ac:dyDescent="0.2">
      <c r="A42" s="40" t="s">
        <v>27</v>
      </c>
      <c r="B42" s="62"/>
      <c r="C42" s="63"/>
      <c r="D42" s="63"/>
      <c r="E42" s="63"/>
      <c r="F42" s="62"/>
      <c r="G42" s="63"/>
      <c r="H42" s="62"/>
      <c r="I42" s="63"/>
      <c r="J42" s="62"/>
      <c r="K42" s="63"/>
      <c r="L42" s="62"/>
      <c r="M42" s="63"/>
      <c r="N42" s="62"/>
      <c r="O42" s="63"/>
    </row>
    <row r="43" spans="1:17" x14ac:dyDescent="0.2">
      <c r="A43" s="19" t="s">
        <v>40</v>
      </c>
      <c r="B43" s="62"/>
      <c r="C43" s="63"/>
      <c r="D43" s="63"/>
      <c r="E43" s="63"/>
      <c r="F43" s="62"/>
      <c r="G43" s="63"/>
      <c r="H43" s="33"/>
      <c r="I43" s="63"/>
      <c r="J43" s="33"/>
      <c r="K43" s="63"/>
      <c r="L43" s="62"/>
      <c r="M43" s="63"/>
      <c r="N43" s="62"/>
      <c r="O43" s="63"/>
    </row>
    <row r="44" spans="1:17" x14ac:dyDescent="0.2">
      <c r="A44" s="40" t="s">
        <v>142</v>
      </c>
      <c r="B44" s="62"/>
      <c r="C44" s="63"/>
      <c r="D44" s="63"/>
      <c r="E44" s="63"/>
      <c r="F44" s="62"/>
      <c r="G44" s="63"/>
      <c r="H44" s="37"/>
      <c r="I44" s="63"/>
      <c r="J44" s="33"/>
      <c r="K44" s="63"/>
      <c r="L44" s="62"/>
      <c r="M44" s="63"/>
      <c r="N44" s="62"/>
      <c r="O44" s="63"/>
    </row>
  </sheetData>
  <mergeCells count="11">
    <mergeCell ref="A1:Q1"/>
    <mergeCell ref="P3:Q4"/>
    <mergeCell ref="J4:K4"/>
    <mergeCell ref="L4:M4"/>
    <mergeCell ref="N4:O4"/>
    <mergeCell ref="A3:A5"/>
    <mergeCell ref="B3:C4"/>
    <mergeCell ref="D3:E4"/>
    <mergeCell ref="F3:O3"/>
    <mergeCell ref="F4:G4"/>
    <mergeCell ref="H4:I4"/>
  </mergeCells>
  <printOptions horizontalCentered="1" verticalCentered="1"/>
  <pageMargins left="0.54" right="0" top="0" bottom="0" header="0" footer="0"/>
  <pageSetup paperSize="9" scale="77" firstPageNumber="70" orientation="landscape" useFirstPageNumber="1" r:id="rId1"/>
  <headerFooter alignWithMargins="0">
    <oddFooter>&amp;L&amp;Z&amp;F+&amp;F+&amp;A&amp;C&amp;P&amp;R&amp;D+&amp;T</oddFooter>
  </headerFooter>
  <rowBreaks count="1" manualBreakCount="1">
    <brk id="4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Portada</vt:lpstr>
      <vt:lpstr>C01</vt:lpstr>
      <vt:lpstr>C02</vt:lpstr>
      <vt:lpstr>C03</vt:lpstr>
      <vt:lpstr>C04</vt:lpstr>
      <vt:lpstr>C05</vt:lpstr>
      <vt:lpstr>C06</vt:lpstr>
      <vt:lpstr>C07</vt:lpstr>
      <vt:lpstr>'C05'!Área_de_impresión</vt:lpstr>
      <vt:lpstr>'C06'!Área_de_impresión</vt:lpstr>
      <vt:lpstr>'C07'!Área_de_impresión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Elmo</dc:creator>
  <cp:lastModifiedBy>Any Avila</cp:lastModifiedBy>
  <cp:lastPrinted>2011-01-20T20:19:55Z</cp:lastPrinted>
  <dcterms:created xsi:type="dcterms:W3CDTF">2001-09-12T14:45:05Z</dcterms:created>
  <dcterms:modified xsi:type="dcterms:W3CDTF">2024-10-28T16:45:22Z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