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scar Catellanos\Downloads\Tabulados versión final 17.10..2024\"/>
    </mc:Choice>
  </mc:AlternateContent>
  <xr:revisionPtr revIDLastSave="0" documentId="13_ncr:1_{46B80615-FCB3-4252-B88E-7761493C119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ortada" sheetId="8" r:id="rId1"/>
    <sheet name="C01" sheetId="1" r:id="rId2"/>
    <sheet name="C02" sheetId="2" r:id="rId3"/>
    <sheet name="C03" sheetId="4" r:id="rId4"/>
    <sheet name="C04" sheetId="14" r:id="rId5"/>
    <sheet name="C05" sheetId="15" r:id="rId6"/>
    <sheet name="C06" sheetId="16" r:id="rId7"/>
    <sheet name="C07" sheetId="17" r:id="rId8"/>
  </sheets>
  <definedNames>
    <definedName name="_xlnm.Print_Area" localSheetId="5">'C05'!$A$1:$Q$43</definedName>
    <definedName name="_xlnm.Print_Area" localSheetId="6">'C06'!$A$1:$O$37</definedName>
    <definedName name="_xlnm.Print_Area" localSheetId="7">'C07'!$A$1:$O$43</definedName>
    <definedName name="_xlnm.Print_Area" localSheetId="0">Portada!$A$1:$I$17</definedName>
  </definedNames>
  <calcPr calcId="191029"/>
</workbook>
</file>

<file path=xl/calcChain.xml><?xml version="1.0" encoding="utf-8"?>
<calcChain xmlns="http://schemas.openxmlformats.org/spreadsheetml/2006/main">
  <c r="G19" i="16" l="1"/>
  <c r="K19" i="16"/>
  <c r="O21" i="16"/>
  <c r="O18" i="16"/>
  <c r="O10" i="16"/>
  <c r="O11" i="17" l="1"/>
  <c r="O12" i="17"/>
  <c r="O13" i="17"/>
  <c r="O14" i="17"/>
  <c r="O15" i="17"/>
  <c r="O16" i="17"/>
  <c r="O19" i="17"/>
  <c r="O20" i="17"/>
  <c r="O21" i="17"/>
  <c r="O22" i="17"/>
  <c r="O23" i="17"/>
  <c r="O26" i="17"/>
  <c r="O27" i="17"/>
  <c r="O30" i="17"/>
  <c r="O31" i="17"/>
  <c r="O32" i="17"/>
  <c r="O35" i="17"/>
  <c r="O36" i="17"/>
  <c r="O37" i="17"/>
  <c r="O38" i="17"/>
  <c r="O10" i="17"/>
  <c r="M11" i="17"/>
  <c r="M12" i="17"/>
  <c r="M13" i="17"/>
  <c r="M14" i="17"/>
  <c r="M15" i="17"/>
  <c r="M16" i="17"/>
  <c r="M19" i="17"/>
  <c r="M20" i="17"/>
  <c r="M21" i="17"/>
  <c r="M22" i="17"/>
  <c r="M23" i="17"/>
  <c r="M26" i="17"/>
  <c r="M27" i="17"/>
  <c r="M30" i="17"/>
  <c r="M31" i="17"/>
  <c r="M32" i="17"/>
  <c r="M35" i="17"/>
  <c r="M36" i="17"/>
  <c r="M37" i="17"/>
  <c r="M38" i="17"/>
  <c r="M10" i="17"/>
  <c r="K11" i="17"/>
  <c r="K12" i="17"/>
  <c r="K13" i="17"/>
  <c r="K14" i="17"/>
  <c r="K15" i="17"/>
  <c r="K16" i="17"/>
  <c r="K19" i="17"/>
  <c r="K20" i="17"/>
  <c r="K21" i="17"/>
  <c r="K22" i="17"/>
  <c r="K23" i="17"/>
  <c r="K26" i="17"/>
  <c r="K27" i="17"/>
  <c r="K30" i="17"/>
  <c r="K31" i="17"/>
  <c r="K32" i="17"/>
  <c r="K35" i="17"/>
  <c r="K36" i="17"/>
  <c r="K37" i="17"/>
  <c r="K38" i="17"/>
  <c r="K10" i="17"/>
  <c r="I11" i="17"/>
  <c r="I12" i="17"/>
  <c r="I13" i="17"/>
  <c r="I14" i="17"/>
  <c r="I15" i="17"/>
  <c r="I16" i="17"/>
  <c r="I19" i="17"/>
  <c r="I20" i="17"/>
  <c r="I21" i="17"/>
  <c r="I22" i="17"/>
  <c r="I23" i="17"/>
  <c r="I26" i="17"/>
  <c r="I27" i="17"/>
  <c r="I30" i="17"/>
  <c r="I31" i="17"/>
  <c r="I32" i="17"/>
  <c r="I35" i="17"/>
  <c r="I36" i="17"/>
  <c r="I37" i="17"/>
  <c r="I38" i="17"/>
  <c r="I10" i="17"/>
  <c r="G36" i="17"/>
  <c r="G37" i="17"/>
  <c r="G38" i="17"/>
  <c r="G35" i="17"/>
  <c r="G31" i="17"/>
  <c r="G32" i="17"/>
  <c r="G30" i="17"/>
  <c r="G27" i="17"/>
  <c r="G26" i="17"/>
  <c r="G20" i="17"/>
  <c r="G21" i="17"/>
  <c r="G22" i="17"/>
  <c r="G23" i="17"/>
  <c r="G19" i="17"/>
  <c r="G11" i="17"/>
  <c r="G12" i="17"/>
  <c r="G13" i="17"/>
  <c r="G14" i="17"/>
  <c r="G15" i="17"/>
  <c r="G16" i="17"/>
  <c r="G10" i="17"/>
  <c r="G7" i="17"/>
  <c r="E31" i="17" l="1"/>
  <c r="C32" i="17"/>
  <c r="C37" i="17"/>
  <c r="E37" i="17"/>
  <c r="C38" i="17"/>
  <c r="E27" i="17"/>
  <c r="C20" i="17"/>
  <c r="E20" i="17"/>
  <c r="C21" i="17"/>
  <c r="E21" i="17"/>
  <c r="C16" i="17"/>
  <c r="E16" i="17"/>
  <c r="C11" i="17"/>
  <c r="E11" i="17"/>
  <c r="C12" i="17"/>
  <c r="E12" i="17"/>
  <c r="C13" i="17"/>
  <c r="E13" i="17"/>
  <c r="C14" i="17"/>
  <c r="E14" i="17"/>
  <c r="E32" i="17"/>
  <c r="K33" i="16"/>
  <c r="O33" i="16"/>
  <c r="C27" i="16"/>
  <c r="E27" i="16"/>
  <c r="C28" i="16"/>
  <c r="K28" i="16"/>
  <c r="M28" i="16"/>
  <c r="O29" i="16"/>
  <c r="G18" i="16"/>
  <c r="I18" i="16"/>
  <c r="C20" i="16"/>
  <c r="I20" i="16"/>
  <c r="K20" i="16"/>
  <c r="M20" i="16"/>
  <c r="E21" i="16"/>
  <c r="M21" i="16"/>
  <c r="C22" i="16"/>
  <c r="E22" i="16"/>
  <c r="I23" i="16"/>
  <c r="K23" i="16"/>
  <c r="B10" i="16"/>
  <c r="H10" i="16"/>
  <c r="K12" i="16"/>
  <c r="M12" i="16"/>
  <c r="C13" i="16"/>
  <c r="O13" i="16"/>
  <c r="E14" i="16"/>
  <c r="G14" i="16"/>
  <c r="M14" i="16"/>
  <c r="O14" i="16"/>
  <c r="N10" i="16"/>
  <c r="J10" i="16"/>
  <c r="F10" i="16"/>
  <c r="M27" i="16"/>
  <c r="K27" i="16"/>
  <c r="I27" i="16"/>
  <c r="G13" i="16"/>
  <c r="E28" i="16"/>
  <c r="C23" i="16"/>
  <c r="K36" i="15"/>
  <c r="G38" i="15"/>
  <c r="I38" i="15"/>
  <c r="K38" i="15"/>
  <c r="M38" i="15"/>
  <c r="O38" i="15"/>
  <c r="Q38" i="15"/>
  <c r="M31" i="15"/>
  <c r="O31" i="15"/>
  <c r="Q31" i="15"/>
  <c r="S31" i="15"/>
  <c r="D30" i="15"/>
  <c r="C27" i="15"/>
  <c r="I27" i="15"/>
  <c r="G21" i="15"/>
  <c r="C21" i="15"/>
  <c r="M22" i="15"/>
  <c r="O22" i="15"/>
  <c r="C23" i="15"/>
  <c r="I23" i="15"/>
  <c r="M23" i="15"/>
  <c r="O23" i="15"/>
  <c r="G19" i="15"/>
  <c r="I19" i="15"/>
  <c r="O19" i="15"/>
  <c r="Q19" i="15"/>
  <c r="S19" i="15"/>
  <c r="M12" i="15"/>
  <c r="G12" i="15"/>
  <c r="O12" i="15"/>
  <c r="I13" i="15"/>
  <c r="K13" i="15"/>
  <c r="M13" i="15"/>
  <c r="O13" i="15"/>
  <c r="C14" i="15"/>
  <c r="D14" i="15"/>
  <c r="O15" i="15"/>
  <c r="M16" i="15"/>
  <c r="C16" i="15"/>
  <c r="G16" i="15"/>
  <c r="S87" i="14"/>
  <c r="G87" i="14"/>
  <c r="I87" i="14"/>
  <c r="K87" i="14"/>
  <c r="M87" i="14"/>
  <c r="O87" i="14"/>
  <c r="Q87" i="14"/>
  <c r="G88" i="14"/>
  <c r="M88" i="14"/>
  <c r="O88" i="14"/>
  <c r="Q88" i="14"/>
  <c r="I89" i="14"/>
  <c r="K89" i="14"/>
  <c r="M89" i="14"/>
  <c r="Q90" i="14"/>
  <c r="D90" i="14"/>
  <c r="E90" i="14" s="1"/>
  <c r="Q91" i="14"/>
  <c r="G91" i="14"/>
  <c r="G92" i="14"/>
  <c r="M92" i="14"/>
  <c r="I93" i="14"/>
  <c r="K93" i="14"/>
  <c r="M93" i="14"/>
  <c r="I94" i="14"/>
  <c r="Q94" i="14"/>
  <c r="S94" i="14"/>
  <c r="Q95" i="14"/>
  <c r="C95" i="14"/>
  <c r="G95" i="14"/>
  <c r="I96" i="14"/>
  <c r="D96" i="14"/>
  <c r="E96" i="14" s="1"/>
  <c r="I97" i="14"/>
  <c r="K97" i="14"/>
  <c r="D98" i="14"/>
  <c r="E98" i="14" s="1"/>
  <c r="S98" i="14"/>
  <c r="I62" i="14"/>
  <c r="M63" i="14"/>
  <c r="G63" i="14"/>
  <c r="I63" i="14"/>
  <c r="Q64" i="14"/>
  <c r="I64" i="14"/>
  <c r="I65" i="14"/>
  <c r="K65" i="14"/>
  <c r="S65" i="14"/>
  <c r="I66" i="14"/>
  <c r="K66" i="14"/>
  <c r="O66" i="14"/>
  <c r="Q66" i="14"/>
  <c r="G67" i="14"/>
  <c r="M68" i="14"/>
  <c r="K68" i="14"/>
  <c r="I69" i="14"/>
  <c r="K69" i="14"/>
  <c r="I70" i="14"/>
  <c r="K70" i="14"/>
  <c r="O70" i="14"/>
  <c r="Q70" i="14"/>
  <c r="K71" i="14"/>
  <c r="C71" i="14"/>
  <c r="D73" i="14"/>
  <c r="E73" i="14" s="1"/>
  <c r="G75" i="14"/>
  <c r="I75" i="14"/>
  <c r="M75" i="14"/>
  <c r="O75" i="14"/>
  <c r="K76" i="14"/>
  <c r="I76" i="14"/>
  <c r="S76" i="14"/>
  <c r="C77" i="14"/>
  <c r="I78" i="14"/>
  <c r="K78" i="14"/>
  <c r="O78" i="14"/>
  <c r="I79" i="14"/>
  <c r="M79" i="14"/>
  <c r="O79" i="14"/>
  <c r="I80" i="14"/>
  <c r="K80" i="14"/>
  <c r="M80" i="14"/>
  <c r="O80" i="14"/>
  <c r="S80" i="14"/>
  <c r="I81" i="14"/>
  <c r="K81" i="14"/>
  <c r="S81" i="14"/>
  <c r="I83" i="14"/>
  <c r="O83" i="14"/>
  <c r="I84" i="14"/>
  <c r="G38" i="14"/>
  <c r="G40" i="14"/>
  <c r="I40" i="14"/>
  <c r="K40" i="14"/>
  <c r="M40" i="14"/>
  <c r="Q41" i="14"/>
  <c r="M42" i="14"/>
  <c r="G43" i="14"/>
  <c r="G44" i="14"/>
  <c r="M33" i="14"/>
  <c r="Q27" i="14"/>
  <c r="I27" i="14"/>
  <c r="K27" i="14"/>
  <c r="G28" i="14"/>
  <c r="G29" i="14"/>
  <c r="I29" i="14"/>
  <c r="K29" i="14"/>
  <c r="M29" i="14"/>
  <c r="I18" i="14"/>
  <c r="G18" i="14"/>
  <c r="O19" i="14"/>
  <c r="G19" i="14"/>
  <c r="I20" i="14"/>
  <c r="I21" i="14"/>
  <c r="O21" i="14"/>
  <c r="S21" i="14"/>
  <c r="H36" i="14"/>
  <c r="C75" i="14"/>
  <c r="D72" i="14" l="1"/>
  <c r="E72" i="14" s="1"/>
  <c r="C91" i="14"/>
  <c r="L10" i="16"/>
  <c r="S33" i="14"/>
  <c r="I72" i="14"/>
  <c r="D69" i="14"/>
  <c r="E69" i="14" s="1"/>
  <c r="Q33" i="14"/>
  <c r="C69" i="14"/>
  <c r="S90" i="14"/>
  <c r="K37" i="15"/>
  <c r="S68" i="14"/>
  <c r="G12" i="16"/>
  <c r="M18" i="14"/>
  <c r="O76" i="14"/>
  <c r="D74" i="14"/>
  <c r="E74" i="14" s="1"/>
  <c r="Q63" i="14"/>
  <c r="M95" i="14"/>
  <c r="O11" i="15"/>
  <c r="E19" i="16"/>
  <c r="Q84" i="14"/>
  <c r="M76" i="14"/>
  <c r="O68" i="14"/>
  <c r="O63" i="14"/>
  <c r="O93" i="14"/>
  <c r="O16" i="15"/>
  <c r="Q32" i="15"/>
  <c r="E12" i="16"/>
  <c r="E29" i="16"/>
  <c r="C79" i="14"/>
  <c r="C74" i="14"/>
  <c r="I95" i="14"/>
  <c r="G14" i="15"/>
  <c r="K11" i="15"/>
  <c r="M36" i="15"/>
  <c r="K14" i="16"/>
  <c r="G21" i="16"/>
  <c r="C29" i="16"/>
  <c r="Q21" i="14"/>
  <c r="I33" i="14"/>
  <c r="Q83" i="14"/>
  <c r="D81" i="14"/>
  <c r="E81" i="14" s="1"/>
  <c r="G98" i="14"/>
  <c r="Q92" i="14"/>
  <c r="S38" i="15"/>
  <c r="C22" i="17"/>
  <c r="N36" i="14"/>
  <c r="G81" i="14"/>
  <c r="Q78" i="14"/>
  <c r="D71" i="14"/>
  <c r="E71" i="14" s="1"/>
  <c r="O92" i="14"/>
  <c r="I90" i="14"/>
  <c r="I16" i="15"/>
  <c r="Q13" i="15"/>
  <c r="C20" i="15"/>
  <c r="M18" i="16"/>
  <c r="O28" i="16"/>
  <c r="S77" i="14"/>
  <c r="G73" i="14"/>
  <c r="O97" i="14"/>
  <c r="Q21" i="15"/>
  <c r="G20" i="16"/>
  <c r="I68" i="14"/>
  <c r="G28" i="16"/>
  <c r="M20" i="14"/>
  <c r="S21" i="15"/>
  <c r="C18" i="16"/>
  <c r="S72" i="14"/>
  <c r="M67" i="14"/>
  <c r="E20" i="16"/>
  <c r="M27" i="15"/>
  <c r="O27" i="16"/>
  <c r="C27" i="17"/>
  <c r="C15" i="17"/>
  <c r="S69" i="14"/>
  <c r="D62" i="14"/>
  <c r="E62" i="14" s="1"/>
  <c r="K91" i="14"/>
  <c r="C19" i="15"/>
  <c r="K22" i="16"/>
  <c r="E23" i="17"/>
  <c r="Q67" i="14"/>
  <c r="I32" i="15"/>
  <c r="C83" i="14"/>
  <c r="G23" i="16"/>
  <c r="E18" i="16"/>
  <c r="G33" i="16"/>
  <c r="K83" i="14"/>
  <c r="C73" i="14"/>
  <c r="O67" i="14"/>
  <c r="D65" i="14"/>
  <c r="E65" i="14" s="1"/>
  <c r="E23" i="16"/>
  <c r="Q82" i="14"/>
  <c r="Q96" i="14"/>
  <c r="M91" i="14"/>
  <c r="Q12" i="15"/>
  <c r="D10" i="16"/>
  <c r="K77" i="14"/>
  <c r="O72" i="14"/>
  <c r="I67" i="14"/>
  <c r="M64" i="14"/>
  <c r="M96" i="14"/>
  <c r="I91" i="14"/>
  <c r="I21" i="15"/>
  <c r="Q37" i="15"/>
  <c r="I22" i="16"/>
  <c r="C23" i="17"/>
  <c r="K19" i="14"/>
  <c r="I82" i="14"/>
  <c r="I77" i="14"/>
  <c r="K64" i="14"/>
  <c r="C62" i="14"/>
  <c r="O89" i="14"/>
  <c r="S23" i="15"/>
  <c r="D31" i="15"/>
  <c r="O12" i="16"/>
  <c r="C36" i="17"/>
  <c r="C22" i="14"/>
  <c r="O40" i="14"/>
  <c r="Q79" i="14"/>
  <c r="D77" i="14"/>
  <c r="E77" i="14" s="1"/>
  <c r="K72" i="14"/>
  <c r="Q23" i="15"/>
  <c r="C31" i="15"/>
  <c r="G22" i="16"/>
  <c r="G27" i="16"/>
  <c r="C31" i="17"/>
  <c r="D16" i="15"/>
  <c r="E16" i="15" s="1"/>
  <c r="D27" i="15"/>
  <c r="E27" i="15" s="1"/>
  <c r="D75" i="14"/>
  <c r="E75" i="14" s="1"/>
  <c r="D93" i="14"/>
  <c r="E93" i="14" s="1"/>
  <c r="Q14" i="15"/>
  <c r="M29" i="16"/>
  <c r="I33" i="16"/>
  <c r="C21" i="14"/>
  <c r="S27" i="15"/>
  <c r="Q39" i="14"/>
  <c r="C82" i="14"/>
  <c r="G71" i="14"/>
  <c r="K62" i="14"/>
  <c r="K95" i="14"/>
  <c r="K16" i="15"/>
  <c r="E14" i="15"/>
  <c r="K27" i="15"/>
  <c r="C37" i="15"/>
  <c r="E13" i="16"/>
  <c r="K18" i="16"/>
  <c r="D95" i="14"/>
  <c r="E95" i="14" s="1"/>
  <c r="D64" i="14"/>
  <c r="E64" i="14" s="1"/>
  <c r="K75" i="14"/>
  <c r="O96" i="14"/>
  <c r="D89" i="14"/>
  <c r="E89" i="14" s="1"/>
  <c r="M72" i="14"/>
  <c r="C66" i="14"/>
  <c r="D87" i="14"/>
  <c r="E87" i="14" s="1"/>
  <c r="C11" i="15"/>
  <c r="G23" i="15"/>
  <c r="K21" i="15"/>
  <c r="K31" i="15"/>
  <c r="O23" i="16"/>
  <c r="I28" i="16"/>
  <c r="Q44" i="14"/>
  <c r="D79" i="14"/>
  <c r="E79" i="14" s="1"/>
  <c r="Q74" i="14"/>
  <c r="C87" i="14"/>
  <c r="D23" i="15"/>
  <c r="E23" i="15" s="1"/>
  <c r="I31" i="15"/>
  <c r="D36" i="15"/>
  <c r="E36" i="15" s="1"/>
  <c r="I12" i="16"/>
  <c r="O19" i="16"/>
  <c r="D97" i="14"/>
  <c r="E97" i="14" s="1"/>
  <c r="D66" i="14"/>
  <c r="E66" i="14" s="1"/>
  <c r="D91" i="14"/>
  <c r="E91" i="14" s="1"/>
  <c r="D21" i="15"/>
  <c r="E21" i="15" s="1"/>
  <c r="G77" i="14"/>
  <c r="Q98" i="14"/>
  <c r="D11" i="15"/>
  <c r="E11" i="15" s="1"/>
  <c r="M83" i="14"/>
  <c r="G79" i="14"/>
  <c r="M38" i="14"/>
  <c r="C81" i="14"/>
  <c r="O74" i="14"/>
  <c r="D70" i="14"/>
  <c r="E70" i="14" s="1"/>
  <c r="D68" i="14"/>
  <c r="E68" i="14" s="1"/>
  <c r="K15" i="15"/>
  <c r="C36" i="15"/>
  <c r="M23" i="16"/>
  <c r="M19" i="16"/>
  <c r="I14" i="16"/>
  <c r="S41" i="14"/>
  <c r="J36" i="14"/>
  <c r="K79" i="14"/>
  <c r="Q68" i="14"/>
  <c r="K23" i="15"/>
  <c r="O20" i="15"/>
  <c r="G31" i="15"/>
  <c r="D38" i="15"/>
  <c r="E38" i="15" s="1"/>
  <c r="G83" i="14"/>
  <c r="K74" i="14"/>
  <c r="C70" i="14"/>
  <c r="I98" i="14"/>
  <c r="D15" i="15"/>
  <c r="E15" i="15" s="1"/>
  <c r="D13" i="15"/>
  <c r="E13" i="15" s="1"/>
  <c r="E31" i="15"/>
  <c r="C38" i="15"/>
  <c r="C14" i="16"/>
  <c r="K21" i="16"/>
  <c r="M33" i="16"/>
  <c r="D83" i="14"/>
  <c r="E83" i="14" s="1"/>
  <c r="I74" i="14"/>
  <c r="G96" i="14"/>
  <c r="C15" i="15"/>
  <c r="S13" i="15"/>
  <c r="I21" i="16"/>
  <c r="I19" i="16"/>
  <c r="S14" i="15"/>
  <c r="Q72" i="14"/>
  <c r="C98" i="14"/>
  <c r="C96" i="14"/>
  <c r="D20" i="15"/>
  <c r="E20" i="15" s="1"/>
  <c r="C12" i="16"/>
  <c r="O37" i="15"/>
  <c r="D84" i="14"/>
  <c r="E84" i="14" s="1"/>
  <c r="S37" i="15"/>
  <c r="D94" i="14"/>
  <c r="E94" i="14" s="1"/>
  <c r="M13" i="16"/>
  <c r="S73" i="14"/>
  <c r="S95" i="14"/>
  <c r="C92" i="14"/>
  <c r="C65" i="14"/>
  <c r="D88" i="14"/>
  <c r="E88" i="14" s="1"/>
  <c r="O14" i="15"/>
  <c r="K13" i="16"/>
  <c r="C21" i="16"/>
  <c r="C19" i="16"/>
  <c r="K29" i="16"/>
  <c r="G65" i="14"/>
  <c r="K63" i="14"/>
  <c r="S93" i="14"/>
  <c r="S91" i="14"/>
  <c r="C90" i="14"/>
  <c r="C88" i="14"/>
  <c r="K12" i="15"/>
  <c r="D19" i="15"/>
  <c r="E19" i="15" s="1"/>
  <c r="D22" i="15"/>
  <c r="E22" i="15" s="1"/>
  <c r="Q27" i="15"/>
  <c r="O22" i="16"/>
  <c r="I29" i="16"/>
  <c r="S97" i="14"/>
  <c r="K82" i="14"/>
  <c r="Q71" i="14"/>
  <c r="O82" i="14"/>
  <c r="I92" i="14"/>
  <c r="O84" i="14"/>
  <c r="C78" i="14"/>
  <c r="M71" i="14"/>
  <c r="I13" i="16"/>
  <c r="C23" i="14"/>
  <c r="Q75" i="14"/>
  <c r="D67" i="14"/>
  <c r="E67" i="14" s="1"/>
  <c r="Q62" i="14"/>
  <c r="M97" i="14"/>
  <c r="O95" i="14"/>
  <c r="S89" i="14"/>
  <c r="K19" i="15"/>
  <c r="O27" i="15"/>
  <c r="G32" i="15"/>
  <c r="I37" i="15"/>
  <c r="M22" i="16"/>
  <c r="G29" i="16"/>
  <c r="C33" i="16"/>
  <c r="E15" i="17"/>
  <c r="E36" i="17"/>
  <c r="S64" i="14"/>
  <c r="G90" i="14"/>
  <c r="I88" i="14"/>
  <c r="Q16" i="15"/>
  <c r="I12" i="15"/>
  <c r="Q22" i="15"/>
  <c r="O20" i="16"/>
  <c r="E33" i="16"/>
  <c r="K20" i="14"/>
  <c r="K84" i="14"/>
  <c r="D82" i="14"/>
  <c r="E82" i="14" s="1"/>
  <c r="D80" i="14"/>
  <c r="E80" i="14" s="1"/>
  <c r="K73" i="14"/>
  <c r="C67" i="14"/>
  <c r="O62" i="14"/>
  <c r="I14" i="15"/>
  <c r="D12" i="15"/>
  <c r="E12" i="15" s="1"/>
  <c r="D32" i="15"/>
  <c r="E32" i="15" s="1"/>
  <c r="G37" i="15"/>
  <c r="E22" i="17"/>
  <c r="G27" i="15"/>
  <c r="S84" i="14"/>
  <c r="D92" i="14"/>
  <c r="E92" i="14" s="1"/>
  <c r="D63" i="14"/>
  <c r="E63" i="14" s="1"/>
  <c r="C94" i="14"/>
  <c r="Q20" i="14"/>
  <c r="D78" i="14"/>
  <c r="E78" i="14" s="1"/>
  <c r="D76" i="14"/>
  <c r="E76" i="14" s="1"/>
  <c r="O71" i="14"/>
  <c r="C63" i="14"/>
  <c r="G94" i="14"/>
  <c r="Q76" i="14"/>
  <c r="Q28" i="14"/>
  <c r="K33" i="14"/>
  <c r="M84" i="14"/>
  <c r="O27" i="14"/>
  <c r="K42" i="14"/>
  <c r="Q80" i="14"/>
  <c r="I73" i="14"/>
  <c r="I71" i="14"/>
  <c r="G69" i="14"/>
  <c r="K67" i="14"/>
  <c r="O64" i="14"/>
  <c r="O91" i="14"/>
  <c r="C12" i="15"/>
  <c r="C32" i="15"/>
  <c r="D37" i="15"/>
  <c r="E37" i="15" s="1"/>
  <c r="E38" i="17"/>
  <c r="S36" i="15"/>
  <c r="Q36" i="15"/>
  <c r="O36" i="15"/>
  <c r="I36" i="15"/>
  <c r="M37" i="15"/>
  <c r="G36" i="15"/>
  <c r="S32" i="15"/>
  <c r="M32" i="15"/>
  <c r="O32" i="15"/>
  <c r="K32" i="15"/>
  <c r="I22" i="15"/>
  <c r="G22" i="15"/>
  <c r="S20" i="15"/>
  <c r="Q20" i="15"/>
  <c r="K22" i="15"/>
  <c r="C22" i="15"/>
  <c r="M20" i="15"/>
  <c r="K20" i="15"/>
  <c r="O21" i="15"/>
  <c r="I20" i="15"/>
  <c r="S22" i="15"/>
  <c r="M21" i="15"/>
  <c r="G20" i="15"/>
  <c r="M19" i="15"/>
  <c r="S15" i="15"/>
  <c r="M14" i="15"/>
  <c r="G13" i="15"/>
  <c r="S11" i="15"/>
  <c r="Q15" i="15"/>
  <c r="K14" i="15"/>
  <c r="Q11" i="15"/>
  <c r="C13" i="15"/>
  <c r="S16" i="15"/>
  <c r="M15" i="15"/>
  <c r="S12" i="15"/>
  <c r="M11" i="15"/>
  <c r="G15" i="15"/>
  <c r="I15" i="15"/>
  <c r="I11" i="15"/>
  <c r="G11" i="15"/>
  <c r="O98" i="14"/>
  <c r="O94" i="14"/>
  <c r="M98" i="14"/>
  <c r="G97" i="14"/>
  <c r="M94" i="14"/>
  <c r="G93" i="14"/>
  <c r="M90" i="14"/>
  <c r="G89" i="14"/>
  <c r="K98" i="14"/>
  <c r="K94" i="14"/>
  <c r="K90" i="14"/>
  <c r="C97" i="14"/>
  <c r="C93" i="14"/>
  <c r="C89" i="14"/>
  <c r="O90" i="14"/>
  <c r="S96" i="14"/>
  <c r="S92" i="14"/>
  <c r="S88" i="14"/>
  <c r="K88" i="14"/>
  <c r="Q97" i="14"/>
  <c r="K96" i="14"/>
  <c r="Q93" i="14"/>
  <c r="K92" i="14"/>
  <c r="Q89" i="14"/>
  <c r="Q69" i="14"/>
  <c r="O81" i="14"/>
  <c r="S82" i="14"/>
  <c r="G80" i="14"/>
  <c r="M77" i="14"/>
  <c r="S74" i="14"/>
  <c r="G72" i="14"/>
  <c r="S70" i="14"/>
  <c r="G68" i="14"/>
  <c r="M65" i="14"/>
  <c r="S62" i="14"/>
  <c r="Q81" i="14"/>
  <c r="Q73" i="14"/>
  <c r="Q65" i="14"/>
  <c r="G84" i="14"/>
  <c r="M81" i="14"/>
  <c r="S78" i="14"/>
  <c r="G76" i="14"/>
  <c r="M73" i="14"/>
  <c r="M69" i="14"/>
  <c r="S66" i="14"/>
  <c r="G64" i="14"/>
  <c r="C84" i="14"/>
  <c r="C80" i="14"/>
  <c r="C76" i="14"/>
  <c r="C72" i="14"/>
  <c r="C68" i="14"/>
  <c r="C64" i="14"/>
  <c r="Q77" i="14"/>
  <c r="O77" i="14"/>
  <c r="O73" i="14"/>
  <c r="O69" i="14"/>
  <c r="O65" i="14"/>
  <c r="S83" i="14"/>
  <c r="M82" i="14"/>
  <c r="S79" i="14"/>
  <c r="M78" i="14"/>
  <c r="S75" i="14"/>
  <c r="M74" i="14"/>
  <c r="S71" i="14"/>
  <c r="M70" i="14"/>
  <c r="S67" i="14"/>
  <c r="M66" i="14"/>
  <c r="S63" i="14"/>
  <c r="M62" i="14"/>
  <c r="G62" i="14"/>
  <c r="G82" i="14"/>
  <c r="G78" i="14"/>
  <c r="G74" i="14"/>
  <c r="G70" i="14"/>
  <c r="G66" i="14"/>
  <c r="S22" i="14"/>
  <c r="Q22" i="14"/>
  <c r="D44" i="14"/>
  <c r="E44" i="14" s="1"/>
  <c r="O41" i="14"/>
  <c r="L36" i="14"/>
  <c r="O22" i="14"/>
  <c r="M22" i="14"/>
  <c r="D28" i="14"/>
  <c r="E28" i="14" s="1"/>
  <c r="M41" i="14"/>
  <c r="C28" i="14"/>
  <c r="Q43" i="14"/>
  <c r="O33" i="14"/>
  <c r="K41" i="14"/>
  <c r="K39" i="14"/>
  <c r="I22" i="14"/>
  <c r="C18" i="14"/>
  <c r="S27" i="14"/>
  <c r="G22" i="14"/>
  <c r="I41" i="14"/>
  <c r="Q38" i="14"/>
  <c r="Q29" i="14"/>
  <c r="I43" i="14"/>
  <c r="O38" i="14"/>
  <c r="Q19" i="14"/>
  <c r="O29" i="14"/>
  <c r="D33" i="14"/>
  <c r="E33" i="14" s="1"/>
  <c r="D27" i="14"/>
  <c r="E27" i="14" s="1"/>
  <c r="O23" i="14"/>
  <c r="D19" i="14"/>
  <c r="E19" i="14" s="1"/>
  <c r="C19" i="14"/>
  <c r="K23" i="14"/>
  <c r="Q18" i="14"/>
  <c r="I42" i="14"/>
  <c r="D42" i="14"/>
  <c r="E42" i="14" s="1"/>
  <c r="D21" i="14"/>
  <c r="E21" i="14" s="1"/>
  <c r="D23" i="14"/>
  <c r="E23" i="14" s="1"/>
  <c r="K44" i="14"/>
  <c r="Q40" i="14"/>
  <c r="C33" i="14"/>
  <c r="D38" i="14"/>
  <c r="E38" i="14" s="1"/>
  <c r="Q23" i="14"/>
  <c r="I38" i="14"/>
  <c r="I19" i="14"/>
  <c r="M44" i="14"/>
  <c r="O18" i="14"/>
  <c r="R36" i="14"/>
  <c r="D22" i="14"/>
  <c r="E22" i="14" s="1"/>
  <c r="D40" i="14"/>
  <c r="E40" i="14" s="1"/>
  <c r="D20" i="14"/>
  <c r="E20" i="14" s="1"/>
  <c r="D18" i="14"/>
  <c r="E18" i="14" s="1"/>
  <c r="M28" i="14"/>
  <c r="B36" i="14"/>
  <c r="O20" i="14"/>
  <c r="F36" i="14"/>
  <c r="I39" i="14"/>
  <c r="D43" i="14"/>
  <c r="E43" i="14" s="1"/>
  <c r="G39" i="14"/>
  <c r="P36" i="14"/>
  <c r="G23" i="14"/>
  <c r="G33" i="14"/>
  <c r="O43" i="14"/>
  <c r="D39" i="14"/>
  <c r="S42" i="14"/>
  <c r="I23" i="14"/>
  <c r="D41" i="14"/>
  <c r="E41" i="14" s="1"/>
  <c r="D29" i="14"/>
  <c r="E29" i="14" s="1"/>
  <c r="C27" i="14"/>
  <c r="G41" i="14"/>
  <c r="S38" i="14"/>
  <c r="S18" i="14"/>
  <c r="S29" i="14"/>
  <c r="O42" i="14"/>
  <c r="Q42" i="14"/>
  <c r="G21" i="14"/>
  <c r="O44" i="14"/>
  <c r="K38" i="14"/>
  <c r="K22" i="14"/>
  <c r="K28" i="14"/>
  <c r="I44" i="14"/>
  <c r="K18" i="14"/>
  <c r="I28" i="14"/>
  <c r="G42" i="14"/>
  <c r="S43" i="14"/>
  <c r="S39" i="14"/>
  <c r="O39" i="14"/>
  <c r="S44" i="14"/>
  <c r="M43" i="14"/>
  <c r="S40" i="14"/>
  <c r="M39" i="14"/>
  <c r="K43" i="14"/>
  <c r="C29" i="14"/>
  <c r="S28" i="14"/>
  <c r="M27" i="14"/>
  <c r="O28" i="14"/>
  <c r="G27" i="14"/>
  <c r="M21" i="14"/>
  <c r="G20" i="14"/>
  <c r="K21" i="14"/>
  <c r="C20" i="14"/>
  <c r="S23" i="14"/>
  <c r="S19" i="14"/>
  <c r="M23" i="14"/>
  <c r="S20" i="14"/>
  <c r="M19" i="14"/>
  <c r="M26" i="14"/>
  <c r="K60" i="1"/>
  <c r="E39" i="14" l="1"/>
  <c r="M61" i="1"/>
  <c r="M83" i="1"/>
  <c r="D27" i="1"/>
  <c r="D26" i="1"/>
  <c r="D83" i="1"/>
  <c r="G83" i="1" s="1"/>
  <c r="M82" i="1"/>
  <c r="O26" i="14"/>
  <c r="D10" i="1"/>
  <c r="D56" i="1"/>
  <c r="G56" i="1" s="1"/>
  <c r="K55" i="1"/>
  <c r="K71" i="1"/>
  <c r="G61" i="14"/>
  <c r="M67" i="1"/>
  <c r="S26" i="15"/>
  <c r="D36" i="1"/>
  <c r="I86" i="14"/>
  <c r="O10" i="15"/>
  <c r="Q14" i="14"/>
  <c r="O61" i="14"/>
  <c r="S10" i="15"/>
  <c r="K61" i="14"/>
  <c r="M61" i="14"/>
  <c r="K14" i="14"/>
  <c r="I26" i="15"/>
  <c r="Q26" i="15"/>
  <c r="O26" i="15"/>
  <c r="D25" i="1"/>
  <c r="K61" i="1"/>
  <c r="K72" i="1"/>
  <c r="S14" i="14"/>
  <c r="S13" i="14"/>
  <c r="Q61" i="14"/>
  <c r="M26" i="15"/>
  <c r="K10" i="15"/>
  <c r="M84" i="1"/>
  <c r="K84" i="1"/>
  <c r="D73" i="1"/>
  <c r="G73" i="1" s="1"/>
  <c r="S26" i="14"/>
  <c r="S37" i="14"/>
  <c r="D10" i="15"/>
  <c r="E10" i="15" s="1"/>
  <c r="M62" i="1"/>
  <c r="M73" i="1"/>
  <c r="D72" i="1"/>
  <c r="I72" i="1" s="1"/>
  <c r="K82" i="1"/>
  <c r="S61" i="14"/>
  <c r="Q86" i="14"/>
  <c r="K62" i="1"/>
  <c r="M60" i="1"/>
  <c r="K73" i="1"/>
  <c r="M71" i="1"/>
  <c r="K83" i="1"/>
  <c r="D82" i="1"/>
  <c r="E82" i="1" s="1"/>
  <c r="O86" i="14"/>
  <c r="G26" i="15"/>
  <c r="K26" i="14"/>
  <c r="M86" i="14"/>
  <c r="K56" i="1"/>
  <c r="M56" i="1"/>
  <c r="K67" i="1"/>
  <c r="M72" i="1"/>
  <c r="K78" i="1"/>
  <c r="D84" i="1"/>
  <c r="I84" i="1" s="1"/>
  <c r="I26" i="14"/>
  <c r="K86" i="14"/>
  <c r="D38" i="1"/>
  <c r="D71" i="1"/>
  <c r="G71" i="1" s="1"/>
  <c r="Q26" i="14"/>
  <c r="K26" i="15"/>
  <c r="Q13" i="14"/>
  <c r="D62" i="1"/>
  <c r="E62" i="1" s="1"/>
  <c r="D61" i="1"/>
  <c r="G61" i="1" s="1"/>
  <c r="D60" i="1"/>
  <c r="E60" i="1" s="1"/>
  <c r="D67" i="1"/>
  <c r="I67" i="1" s="1"/>
  <c r="O14" i="14"/>
  <c r="O13" i="14"/>
  <c r="Q12" i="14"/>
  <c r="M78" i="1"/>
  <c r="M14" i="14"/>
  <c r="M13" i="14"/>
  <c r="O12" i="14"/>
  <c r="M37" i="14"/>
  <c r="D78" i="1"/>
  <c r="E78" i="1" s="1"/>
  <c r="K13" i="14"/>
  <c r="M12" i="14"/>
  <c r="K37" i="14"/>
  <c r="S12" i="14"/>
  <c r="O37" i="14"/>
  <c r="I14" i="14"/>
  <c r="I13" i="14"/>
  <c r="K12" i="14"/>
  <c r="G10" i="15"/>
  <c r="D37" i="1"/>
  <c r="D55" i="1"/>
  <c r="G55" i="1" s="1"/>
  <c r="G14" i="14"/>
  <c r="G13" i="14"/>
  <c r="I12" i="14"/>
  <c r="I37" i="14"/>
  <c r="D13" i="14"/>
  <c r="E13" i="14" s="1"/>
  <c r="G12" i="14"/>
  <c r="D26" i="14"/>
  <c r="E26" i="14" s="1"/>
  <c r="G26" i="14"/>
  <c r="G37" i="14"/>
  <c r="I61" i="14"/>
  <c r="S86" i="14"/>
  <c r="I10" i="15"/>
  <c r="Q37" i="14"/>
  <c r="D37" i="14"/>
  <c r="E37" i="14" s="1"/>
  <c r="D86" i="14"/>
  <c r="E86" i="14" s="1"/>
  <c r="D61" i="14"/>
  <c r="E61" i="14" s="1"/>
  <c r="D26" i="15"/>
  <c r="E26" i="15" s="1"/>
  <c r="Q10" i="15"/>
  <c r="M10" i="15"/>
  <c r="G86" i="14"/>
  <c r="D14" i="14"/>
  <c r="E14" i="14" s="1"/>
  <c r="D12" i="14"/>
  <c r="E12" i="14" s="1"/>
  <c r="M55" i="1"/>
  <c r="D32" i="1"/>
  <c r="D21" i="1"/>
  <c r="O11" i="16"/>
  <c r="M17" i="16"/>
  <c r="K17" i="16"/>
  <c r="O35" i="15"/>
  <c r="O30" i="15"/>
  <c r="N58" i="14"/>
  <c r="M10" i="1"/>
  <c r="K10" i="1"/>
  <c r="I10" i="1"/>
  <c r="G10" i="1"/>
  <c r="C16" i="1"/>
  <c r="I56" i="1" l="1"/>
  <c r="D36" i="14"/>
  <c r="I83" i="1"/>
  <c r="E56" i="1"/>
  <c r="G60" i="1"/>
  <c r="E83" i="1"/>
  <c r="I61" i="1"/>
  <c r="E72" i="1"/>
  <c r="G72" i="1"/>
  <c r="E84" i="1"/>
  <c r="G84" i="1"/>
  <c r="G78" i="1"/>
  <c r="I14" i="1"/>
  <c r="I16" i="1"/>
  <c r="I78" i="1"/>
  <c r="E61" i="1"/>
  <c r="I82" i="1"/>
  <c r="I55" i="1"/>
  <c r="G67" i="1"/>
  <c r="G82" i="1"/>
  <c r="I71" i="1"/>
  <c r="E67" i="1"/>
  <c r="M13" i="1"/>
  <c r="E71" i="1"/>
  <c r="M15" i="1"/>
  <c r="I62" i="1"/>
  <c r="G62" i="1"/>
  <c r="I73" i="1"/>
  <c r="I60" i="1"/>
  <c r="E73" i="1"/>
  <c r="M14" i="1"/>
  <c r="M16" i="1"/>
  <c r="G13" i="1"/>
  <c r="G15" i="1"/>
  <c r="E11" i="16"/>
  <c r="E10" i="16" s="1"/>
  <c r="G14" i="1"/>
  <c r="G16" i="1"/>
  <c r="C13" i="1"/>
  <c r="C26" i="15"/>
  <c r="M11" i="16"/>
  <c r="M10" i="16" s="1"/>
  <c r="C14" i="1"/>
  <c r="C61" i="14"/>
  <c r="C26" i="14"/>
  <c r="I13" i="1"/>
  <c r="I15" i="1"/>
  <c r="K13" i="1"/>
  <c r="K15" i="1"/>
  <c r="G11" i="16"/>
  <c r="G10" i="16" s="1"/>
  <c r="C14" i="14"/>
  <c r="C10" i="1"/>
  <c r="I17" i="16"/>
  <c r="E55" i="1"/>
  <c r="I11" i="16"/>
  <c r="I10" i="16" s="1"/>
  <c r="C12" i="14"/>
  <c r="C15" i="1"/>
  <c r="E17" i="16"/>
  <c r="K11" i="16"/>
  <c r="K10" i="16" s="1"/>
  <c r="C13" i="14"/>
  <c r="C17" i="16"/>
  <c r="C86" i="14"/>
  <c r="O17" i="16"/>
  <c r="G17" i="16"/>
  <c r="K14" i="1"/>
  <c r="K16" i="1"/>
  <c r="O7" i="15"/>
  <c r="C10" i="15"/>
  <c r="C11" i="16"/>
  <c r="C10" i="16" s="1"/>
  <c r="C7" i="16" s="1"/>
  <c r="N35" i="14"/>
  <c r="N10" i="14"/>
  <c r="C26" i="16" l="1"/>
  <c r="E7" i="16"/>
  <c r="R58" i="14"/>
  <c r="P58" i="14"/>
  <c r="L58" i="14"/>
  <c r="J58" i="14"/>
  <c r="H58" i="14"/>
  <c r="O32" i="14"/>
  <c r="O17" i="14"/>
  <c r="O11" i="14"/>
  <c r="F58" i="14"/>
  <c r="J19" i="1" l="1"/>
  <c r="F30" i="1"/>
  <c r="E26" i="16"/>
  <c r="G26" i="16"/>
  <c r="S35" i="15"/>
  <c r="G32" i="16"/>
  <c r="M32" i="16"/>
  <c r="I7" i="16"/>
  <c r="L19" i="1"/>
  <c r="I26" i="16"/>
  <c r="B30" i="1"/>
  <c r="F19" i="1"/>
  <c r="H30" i="1"/>
  <c r="B19" i="1"/>
  <c r="H19" i="1"/>
  <c r="B58" i="14"/>
  <c r="O7" i="14"/>
  <c r="O58" i="14" s="1"/>
  <c r="K26" i="16"/>
  <c r="M26" i="16"/>
  <c r="O26" i="16"/>
  <c r="C9" i="1"/>
  <c r="K9" i="1"/>
  <c r="E32" i="16"/>
  <c r="I32" i="16"/>
  <c r="K32" i="16"/>
  <c r="O32" i="16"/>
  <c r="C32" i="16"/>
  <c r="G7" i="16"/>
  <c r="K7" i="16"/>
  <c r="M7" i="16"/>
  <c r="O7" i="16"/>
  <c r="I9" i="1"/>
  <c r="M9" i="1"/>
  <c r="L30" i="1"/>
  <c r="J30" i="1"/>
  <c r="G9" i="1"/>
  <c r="Q7" i="14"/>
  <c r="Q58" i="14" s="1"/>
  <c r="Q35" i="15"/>
  <c r="C10" i="17"/>
  <c r="C7" i="17" s="1"/>
  <c r="S7" i="14"/>
  <c r="S58" i="14" s="1"/>
  <c r="C35" i="17"/>
  <c r="E10" i="17"/>
  <c r="E26" i="17"/>
  <c r="R10" i="14"/>
  <c r="E19" i="17"/>
  <c r="E30" i="17"/>
  <c r="C26" i="17"/>
  <c r="C19" i="17"/>
  <c r="C30" i="17"/>
  <c r="Q30" i="15"/>
  <c r="E35" i="17"/>
  <c r="K7" i="17"/>
  <c r="I7" i="17"/>
  <c r="O7" i="17"/>
  <c r="Q7" i="15"/>
  <c r="J35" i="14"/>
  <c r="M7" i="17"/>
  <c r="H35" i="14"/>
  <c r="L35" i="14"/>
  <c r="Q17" i="14"/>
  <c r="S17" i="14"/>
  <c r="Q11" i="14"/>
  <c r="Q32" i="14"/>
  <c r="S11" i="14"/>
  <c r="S32" i="14"/>
  <c r="S30" i="15"/>
  <c r="B35" i="14"/>
  <c r="P10" i="14"/>
  <c r="F35" i="14"/>
  <c r="S7" i="15"/>
  <c r="R35" i="14"/>
  <c r="P35" i="14"/>
  <c r="H10" i="14"/>
  <c r="J10" i="14"/>
  <c r="L10" i="14"/>
  <c r="C30" i="15"/>
  <c r="C35" i="15"/>
  <c r="C41" i="14" l="1"/>
  <c r="C43" i="14"/>
  <c r="C40" i="14"/>
  <c r="C44" i="14"/>
  <c r="C39" i="14"/>
  <c r="C38" i="14"/>
  <c r="C42" i="14"/>
  <c r="C37" i="1"/>
  <c r="C38" i="1"/>
  <c r="C36" i="1"/>
  <c r="C35" i="1"/>
  <c r="I27" i="1"/>
  <c r="I26" i="1"/>
  <c r="I25" i="1"/>
  <c r="I24" i="1"/>
  <c r="M26" i="1"/>
  <c r="M27" i="1"/>
  <c r="M25" i="1"/>
  <c r="M24" i="1"/>
  <c r="C26" i="1"/>
  <c r="C27" i="1"/>
  <c r="C25" i="1"/>
  <c r="C24" i="1"/>
  <c r="K38" i="1"/>
  <c r="K36" i="1"/>
  <c r="K37" i="1"/>
  <c r="K35" i="1"/>
  <c r="I37" i="1"/>
  <c r="I36" i="1"/>
  <c r="I38" i="1"/>
  <c r="I35" i="1"/>
  <c r="M37" i="1"/>
  <c r="M38" i="1"/>
  <c r="M36" i="1"/>
  <c r="M35" i="1"/>
  <c r="G25" i="1"/>
  <c r="G27" i="1"/>
  <c r="G26" i="1"/>
  <c r="G24" i="1"/>
  <c r="G36" i="1"/>
  <c r="G38" i="1"/>
  <c r="G37" i="1"/>
  <c r="G35" i="1"/>
  <c r="K26" i="1"/>
  <c r="K27" i="1"/>
  <c r="K25" i="1"/>
  <c r="K24" i="1"/>
  <c r="O35" i="14"/>
  <c r="C37" i="14"/>
  <c r="K31" i="1"/>
  <c r="K32" i="1"/>
  <c r="G31" i="1"/>
  <c r="G32" i="1"/>
  <c r="M31" i="1"/>
  <c r="M32" i="1"/>
  <c r="I31" i="1"/>
  <c r="I32" i="1"/>
  <c r="C31" i="1"/>
  <c r="C32" i="1"/>
  <c r="I21" i="1"/>
  <c r="I20" i="1"/>
  <c r="C20" i="1"/>
  <c r="C21" i="1"/>
  <c r="G20" i="1"/>
  <c r="G21" i="1"/>
  <c r="M20" i="1"/>
  <c r="M21" i="1"/>
  <c r="K20" i="1"/>
  <c r="K21" i="1"/>
  <c r="C7" i="1"/>
  <c r="E7" i="17"/>
  <c r="C7" i="15"/>
  <c r="Q35" i="14"/>
  <c r="S35" i="14"/>
  <c r="A44" i="4"/>
  <c r="A101" i="14"/>
  <c r="A102" i="14"/>
  <c r="A58" i="14"/>
  <c r="A40" i="17"/>
  <c r="A35" i="16"/>
  <c r="A40" i="15"/>
  <c r="A46" i="14"/>
  <c r="A100" i="14" s="1"/>
  <c r="A39" i="4"/>
  <c r="A82" i="4" s="1"/>
  <c r="A40" i="2"/>
  <c r="A84" i="2" s="1"/>
  <c r="A86" i="1"/>
  <c r="K19" i="1" l="1"/>
  <c r="G30" i="1"/>
  <c r="M19" i="1"/>
  <c r="I30" i="1"/>
  <c r="C30" i="1"/>
  <c r="I19" i="1"/>
  <c r="G19" i="1"/>
  <c r="C19" i="1"/>
  <c r="C35" i="14"/>
  <c r="K30" i="1"/>
  <c r="M30" i="1"/>
  <c r="I7" i="15" l="1"/>
  <c r="M35" i="14"/>
  <c r="M54" i="1"/>
  <c r="K65" i="1"/>
  <c r="M32" i="14"/>
  <c r="K59" i="1"/>
  <c r="K77" i="1"/>
  <c r="M65" i="1"/>
  <c r="K7" i="1"/>
  <c r="D70" i="1"/>
  <c r="I70" i="1" s="1"/>
  <c r="K70" i="1"/>
  <c r="K76" i="1"/>
  <c r="C17" i="14"/>
  <c r="D54" i="1"/>
  <c r="K81" i="1"/>
  <c r="C32" i="14"/>
  <c r="I35" i="15"/>
  <c r="K54" i="1"/>
  <c r="D65" i="1"/>
  <c r="I65" i="1" s="1"/>
  <c r="K66" i="1"/>
  <c r="M17" i="14"/>
  <c r="K7" i="15"/>
  <c r="I30" i="15"/>
  <c r="K30" i="15"/>
  <c r="D81" i="1"/>
  <c r="E81" i="1" s="1"/>
  <c r="D66" i="1"/>
  <c r="E66" i="1" s="1"/>
  <c r="D77" i="1"/>
  <c r="E77" i="1" s="1"/>
  <c r="D7" i="15"/>
  <c r="E7" i="15" s="1"/>
  <c r="G7" i="15"/>
  <c r="G30" i="15"/>
  <c r="E30" i="15"/>
  <c r="G35" i="14"/>
  <c r="G32" i="14"/>
  <c r="D32" i="14"/>
  <c r="E32" i="14" s="1"/>
  <c r="G17" i="14"/>
  <c r="D17" i="14"/>
  <c r="E17" i="14" s="1"/>
  <c r="F10" i="14"/>
  <c r="G11" i="14"/>
  <c r="D11" i="14"/>
  <c r="G7" i="14"/>
  <c r="G58" i="14" s="1"/>
  <c r="D7" i="14"/>
  <c r="D58" i="14" s="1"/>
  <c r="G35" i="15"/>
  <c r="D35" i="15"/>
  <c r="E35" i="15" s="1"/>
  <c r="M11" i="14"/>
  <c r="B10" i="14"/>
  <c r="O10" i="14" s="1"/>
  <c r="C11" i="14"/>
  <c r="M7" i="14"/>
  <c r="M58" i="14" s="1"/>
  <c r="M59" i="1"/>
  <c r="D9" i="1"/>
  <c r="D14" i="1"/>
  <c r="D31" i="1"/>
  <c r="M7" i="1"/>
  <c r="M70" i="1"/>
  <c r="M76" i="1"/>
  <c r="D7" i="1"/>
  <c r="E10" i="1" s="1"/>
  <c r="D13" i="1"/>
  <c r="D15" i="1"/>
  <c r="D59" i="1"/>
  <c r="E59" i="1" s="1"/>
  <c r="D76" i="1"/>
  <c r="E76" i="1" s="1"/>
  <c r="K35" i="14"/>
  <c r="K32" i="14"/>
  <c r="K17" i="14"/>
  <c r="K11" i="14"/>
  <c r="K7" i="14"/>
  <c r="K58" i="14" s="1"/>
  <c r="K35" i="15"/>
  <c r="D16" i="1"/>
  <c r="M66" i="1"/>
  <c r="M77" i="1"/>
  <c r="M7" i="15"/>
  <c r="M30" i="15"/>
  <c r="D20" i="1"/>
  <c r="M81" i="1"/>
  <c r="D24" i="1"/>
  <c r="D35" i="1"/>
  <c r="I35" i="14"/>
  <c r="I32" i="14"/>
  <c r="I17" i="14"/>
  <c r="I11" i="14"/>
  <c r="I7" i="14"/>
  <c r="I58" i="14" s="1"/>
  <c r="M35" i="15"/>
  <c r="E15" i="1" l="1"/>
  <c r="E16" i="1"/>
  <c r="E13" i="1"/>
  <c r="G54" i="1"/>
  <c r="E54" i="1"/>
  <c r="E14" i="1"/>
  <c r="C36" i="14"/>
  <c r="O36" i="14"/>
  <c r="D19" i="1"/>
  <c r="E24" i="1" s="1"/>
  <c r="D30" i="1"/>
  <c r="E35" i="1" s="1"/>
  <c r="E7" i="1"/>
  <c r="E9" i="1"/>
  <c r="D35" i="14"/>
  <c r="E35" i="14" s="1"/>
  <c r="S10" i="14"/>
  <c r="Q10" i="14"/>
  <c r="Q36" i="14"/>
  <c r="S36" i="14"/>
  <c r="I81" i="1"/>
  <c r="E70" i="1"/>
  <c r="I66" i="1"/>
  <c r="G81" i="1"/>
  <c r="K36" i="14"/>
  <c r="G65" i="1"/>
  <c r="G70" i="1"/>
  <c r="I10" i="14"/>
  <c r="I36" i="14"/>
  <c r="M36" i="14"/>
  <c r="C10" i="14"/>
  <c r="C7" i="14" s="1"/>
  <c r="C58" i="14" s="1"/>
  <c r="I54" i="1"/>
  <c r="I77" i="1"/>
  <c r="I7" i="1"/>
  <c r="E65" i="1"/>
  <c r="G59" i="1"/>
  <c r="G10" i="14"/>
  <c r="I76" i="1"/>
  <c r="K10" i="14"/>
  <c r="G76" i="1"/>
  <c r="M10" i="14"/>
  <c r="G66" i="1"/>
  <c r="D10" i="14"/>
  <c r="E10" i="14" s="1"/>
  <c r="E11" i="14"/>
  <c r="E36" i="14"/>
  <c r="E7" i="14"/>
  <c r="E58" i="14" s="1"/>
  <c r="G7" i="1"/>
  <c r="I59" i="1"/>
  <c r="G36" i="14"/>
  <c r="G77" i="1"/>
  <c r="E26" i="1" l="1"/>
  <c r="E25" i="1"/>
  <c r="E27" i="1"/>
  <c r="E36" i="1"/>
  <c r="E38" i="1"/>
  <c r="E37" i="1"/>
  <c r="E31" i="1"/>
  <c r="E32" i="1"/>
  <c r="E20" i="1"/>
  <c r="E21" i="1"/>
  <c r="E19" i="1" l="1"/>
  <c r="E30" i="1"/>
</calcChain>
</file>

<file path=xl/sharedStrings.xml><?xml version="1.0" encoding="utf-8"?>
<sst xmlns="http://schemas.openxmlformats.org/spreadsheetml/2006/main" count="548" uniqueCount="152">
  <si>
    <t>Total</t>
  </si>
  <si>
    <t>Distrito Central</t>
  </si>
  <si>
    <t>San Pedro Sula</t>
  </si>
  <si>
    <t>No.</t>
  </si>
  <si>
    <t>Estudia y Trabaja</t>
  </si>
  <si>
    <t>Solo Trabaja</t>
  </si>
  <si>
    <t>Solo Estudia</t>
  </si>
  <si>
    <t>Sexo</t>
  </si>
  <si>
    <t>Rango de Edad</t>
  </si>
  <si>
    <t>Trabajan</t>
  </si>
  <si>
    <t>Ni Trabaja Ni Estudia</t>
  </si>
  <si>
    <t>Categorías</t>
  </si>
  <si>
    <t xml:space="preserve">Total </t>
  </si>
  <si>
    <t>Años de Estudio Promedio</t>
  </si>
  <si>
    <t>Ingreso Promedio de los que Trabajan</t>
  </si>
  <si>
    <t>Rango de Edad del Jefe del Hogar</t>
  </si>
  <si>
    <t>Conformación del Hogar</t>
  </si>
  <si>
    <t>Urbano</t>
  </si>
  <si>
    <t>Rural</t>
  </si>
  <si>
    <t>Dominio</t>
  </si>
  <si>
    <t>Solo estudia</t>
  </si>
  <si>
    <t>Sin Nivel</t>
  </si>
  <si>
    <t>Superior</t>
  </si>
  <si>
    <t>Ni trabaja, Ni estudia</t>
  </si>
  <si>
    <t>Resto urbano</t>
  </si>
  <si>
    <t>1/ Porcentaje por columna</t>
  </si>
  <si>
    <t>2/ Porcentaje por filas</t>
  </si>
  <si>
    <t>Total Nacional 2/</t>
  </si>
  <si>
    <t>Urbano 2/</t>
  </si>
  <si>
    <t>Rural 2/</t>
  </si>
  <si>
    <t>Distrito Central 2/</t>
  </si>
  <si>
    <t>San Pedro Sula 2/</t>
  </si>
  <si>
    <t>Resto Urbano 2/</t>
  </si>
  <si>
    <t>% 1/</t>
  </si>
  <si>
    <t>% 2/</t>
  </si>
  <si>
    <t>Vive con ambos padres</t>
  </si>
  <si>
    <t>Vive solo con el padre</t>
  </si>
  <si>
    <t>Vive solo con la madre</t>
  </si>
  <si>
    <t>No es hijo del jefe</t>
  </si>
  <si>
    <t xml:space="preserve"> AEP = Años de Estudio Promedio</t>
  </si>
  <si>
    <t>Menos de un salario</t>
  </si>
  <si>
    <t>De 1 a 2 salarios</t>
  </si>
  <si>
    <t>De 2 a 3 salarios</t>
  </si>
  <si>
    <t>De 3 a 4 salarios</t>
  </si>
  <si>
    <t>De 4 salarios y más</t>
  </si>
  <si>
    <t>Rama de actividad (1 Dig.)</t>
  </si>
  <si>
    <t>Industria manufacturera</t>
  </si>
  <si>
    <t>Total ocupados</t>
  </si>
  <si>
    <t>Publico</t>
  </si>
  <si>
    <t>Privado</t>
  </si>
  <si>
    <t>Domestico</t>
  </si>
  <si>
    <t>Cuenta Propia</t>
  </si>
  <si>
    <t>Trabajador no remunerado</t>
  </si>
  <si>
    <t>Realiza quehaceres del hogar</t>
  </si>
  <si>
    <t>Menor de edad</t>
  </si>
  <si>
    <t>Discapacitado</t>
  </si>
  <si>
    <t>Otro</t>
  </si>
  <si>
    <t>Ocupado</t>
  </si>
  <si>
    <t>Desocupado</t>
  </si>
  <si>
    <t>Inactivo</t>
  </si>
  <si>
    <t>Sexo del jefe del hogar</t>
  </si>
  <si>
    <t>Total  población</t>
  </si>
  <si>
    <t>Condición actual</t>
  </si>
  <si>
    <t>Condición de actividad del jefe del hogar</t>
  </si>
  <si>
    <t>Jefe menor e igual a 25 años</t>
  </si>
  <si>
    <t>Jefe 26 a 30 años</t>
  </si>
  <si>
    <t>Jefe 31 a 40 años</t>
  </si>
  <si>
    <t>Jefe 41 a 50 años</t>
  </si>
  <si>
    <t>Jefe de 51 años y más</t>
  </si>
  <si>
    <t>De 12 a 14 Años</t>
  </si>
  <si>
    <t>De 15 a 19 Años</t>
  </si>
  <si>
    <t>De 20 a 24 Años</t>
  </si>
  <si>
    <t>De 25 a 30 Años</t>
  </si>
  <si>
    <t>Cuadro No. 2. años de estudio promedio de la población de 12 a 30 años por condición de trabajo, según dominio, sexo y rango de edad</t>
  </si>
  <si>
    <t>Cuadro No. 1. Población de 12 a 30 años por condición de trabajo, según dominio , sexo y rango de edad</t>
  </si>
  <si>
    <t>1/ Porcentaje por columnas</t>
  </si>
  <si>
    <t>2/ Porcentaje por  filas</t>
  </si>
  <si>
    <t>....Continuación</t>
  </si>
  <si>
    <t>.....Continuación</t>
  </si>
  <si>
    <t>Total Nacional</t>
  </si>
  <si>
    <t>Hombres</t>
  </si>
  <si>
    <t>Mujeres</t>
  </si>
  <si>
    <t>De 12 a 14 años</t>
  </si>
  <si>
    <t>De 15 a 19 años</t>
  </si>
  <si>
    <t>De 20 a 24 años</t>
  </si>
  <si>
    <t>De 25 a 30 años</t>
  </si>
  <si>
    <t>Resto Urbano</t>
  </si>
  <si>
    <t>Cuadro No. 3. Ingreso promedio de la población de 12 a 30 años por condición de trabajo, según dominio,  sexo y rango de edad</t>
  </si>
  <si>
    <t xml:space="preserve">  Sexo</t>
  </si>
  <si>
    <t xml:space="preserve">   Rango de Edad</t>
  </si>
  <si>
    <t xml:space="preserve">   Sexo</t>
  </si>
  <si>
    <t xml:space="preserve">  Rango de Edad</t>
  </si>
  <si>
    <t>Hombre</t>
  </si>
  <si>
    <t>Mujer</t>
  </si>
  <si>
    <t xml:space="preserve">Cuadro No. 4. Población de 12 a 30 años por condición de trabajo y años de estudio, según dominio, nivel educativo, rango de edad, sexo,  número de salarios mínimos, rama de actividad y ocupación </t>
  </si>
  <si>
    <t>Cuadro No. 6. Población de 12 a 30 años por condición de actual, según dominio, nivel educativo, rango de edad  y sexo</t>
  </si>
  <si>
    <t>Agricultura, ganaderia, silvicultura y pesca</t>
  </si>
  <si>
    <t>Explotacion de minas y canteras</t>
  </si>
  <si>
    <t>Suministro de electricidad, gas, vapor y aire acondicionado</t>
  </si>
  <si>
    <t>Suministro de agua, evacuacion de aguas residuales, gestion de desechos y descontaminacion</t>
  </si>
  <si>
    <t>Construccion</t>
  </si>
  <si>
    <t>Comercio al por mayor y al por menor, reparacion de vehiculos automotores y motocicletas</t>
  </si>
  <si>
    <t>Transporte y almacenamiento</t>
  </si>
  <si>
    <t>Actividades de alojamiento y de servicios de comida</t>
  </si>
  <si>
    <t>Informacion y comunicaciones</t>
  </si>
  <si>
    <t>Actividades finacieras y de seguros</t>
  </si>
  <si>
    <t>Actividades inmobiliarias</t>
  </si>
  <si>
    <t>Actividades profesionales, cientificas y tecnicas</t>
  </si>
  <si>
    <t>Actividades de servicios administrativos y de apoyo</t>
  </si>
  <si>
    <t>Aministracion publica y defensa, planes de seguridad social de afiliacion obligatoria</t>
  </si>
  <si>
    <t>Enseñanza</t>
  </si>
  <si>
    <t>Actividades de atencion de la salud humana y de asistencia social</t>
  </si>
  <si>
    <t>Actividades artisticas, de entretenimiento y recreativas</t>
  </si>
  <si>
    <t>Otras actividades de servicios</t>
  </si>
  <si>
    <t>Actividades de los hogares como empleadores y actividades no diferenciadas de los hogares como productores de bienes y s</t>
  </si>
  <si>
    <t>Actividades de organizaciones y organos extraterritoriales</t>
  </si>
  <si>
    <t>Ocupaciones NO especificadas</t>
  </si>
  <si>
    <t>Busca trabajo por primera vez</t>
  </si>
  <si>
    <t>NS/NR</t>
  </si>
  <si>
    <t>Directores y gerentes</t>
  </si>
  <si>
    <t>Profesionales cientificos e intelectuales</t>
  </si>
  <si>
    <t>Tecnicos y profesionales de nivel medio</t>
  </si>
  <si>
    <t>Personal de apoyo administrativo</t>
  </si>
  <si>
    <t>Trabajadores de los servicios y vendedores de comercios y mercados</t>
  </si>
  <si>
    <t>Agricultores y trabajadores calificados agropecuarios forestales y pesqueros</t>
  </si>
  <si>
    <t>Oficiales, operarios y artesanos de artes mecanicas y de otros oficios</t>
  </si>
  <si>
    <t>Operadores de instalaciones y maquinas y ensambladores</t>
  </si>
  <si>
    <t>Ocupaciones elementales</t>
  </si>
  <si>
    <t>Ocupaciones militares</t>
  </si>
  <si>
    <t>Ocupación</t>
  </si>
  <si>
    <t>Rama de actividad NO especificadas</t>
  </si>
  <si>
    <t>Contratista dependiente</t>
  </si>
  <si>
    <t>Contratista Dependiente</t>
  </si>
  <si>
    <t>Menos de 1 salario y trabaja menos de una jornada laboral</t>
  </si>
  <si>
    <t>Menos de 1 salario y trabaja mas de una jornada laboral</t>
  </si>
  <si>
    <t>Menos de 1 salario y no declaran horas</t>
  </si>
  <si>
    <t>No declara Ingresos</t>
  </si>
  <si>
    <t>Cuadro No. 5. Población de 12 a 30 años por condición de trabajo, según nivel educativo del jefe, rango de edad del jefe, sexo del jefe de hogar, condición de actividad del jefe de hogar  y conformación del hogar</t>
  </si>
  <si>
    <t>Cuadro No. 7. Población de 12 a 30 años por condición de actual según nivel educativo del jefe, rango de edad del jefe, sexo del jefe de hogar, condición de actividad del jefe de hogar  y conformación del hogar</t>
  </si>
  <si>
    <t>Aprendiz</t>
  </si>
  <si>
    <t>Solo trabajan</t>
  </si>
  <si>
    <t>Fuente: Instituto Nacional de Estadística (INE). LXXXI Encuesta Permanente de Hogares de Propósitos Múltiples, Junio 2024.</t>
  </si>
  <si>
    <t>Básica (1-3)</t>
  </si>
  <si>
    <t>Básica (4-6)</t>
  </si>
  <si>
    <t>Básica (7-9)</t>
  </si>
  <si>
    <t>Media</t>
  </si>
  <si>
    <t>No Sabe/No Responde</t>
  </si>
  <si>
    <t>Nivel Educativo del jefe del Hogar /3</t>
  </si>
  <si>
    <t>Nivel Educativo /3</t>
  </si>
  <si>
    <t>Numero de salarios mínimos /4</t>
  </si>
  <si>
    <t>/4 No. de salarios mínimos (personas que declaran ingresos) y trabajan 40 Hrs.en ele sector Publico y 44 Hrs.en el sector Privado</t>
  </si>
  <si>
    <t>/3 Nivel Educativo: La suma de básica (1-3), básica (4-6) y básica (7-9) es equivalente a Nivel Educativo Primario.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</si>
</sst>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_);_(* \(#,##0\);_(* &quot;-&quot;_);_(@_)"/>
    <numFmt numFmtId="165" formatCode="_(* #,##0.00_);_(* \(#,##0.00\);_(* &quot;-&quot;??_);_(@_)"/>
    <numFmt numFmtId="166" formatCode="_-* #,##0.0_-;\-* #,##0.0_-;_-* &quot;-&quot;??_-;_-@_-"/>
    <numFmt numFmtId="167" formatCode="_-* #,##0_-;\-* #,##0_-;_-* &quot;-&quot;??_-;_-@_-"/>
    <numFmt numFmtId="168" formatCode="_-* #,##0.0_-;\-* #,##0.0_-;_-* &quot;-&quot;?_-;_-@_-"/>
    <numFmt numFmtId="169" formatCode="_-* #,##0_-;\-* #,##0_-;_-* &quot;-&quot;?_-;_-@_-"/>
    <numFmt numFmtId="170" formatCode="_-* #,##0.0_-;\-* #,##0.0_-;_-* &quot;-&quot;_-;_-@_-"/>
    <numFmt numFmtId="171" formatCode="_(* #,##0.0_);_(* \(#,##0.0\);_(* &quot;-&quot;_);_(@_)"/>
  </numFmts>
  <fonts count="9" x14ac:knownFonts="1"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u val="singleAccounting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211">
    <xf numFmtId="0" fontId="0" fillId="0" borderId="0" xfId="0"/>
    <xf numFmtId="166" fontId="0" fillId="0" borderId="0" xfId="1" applyNumberFormat="1" applyFont="1"/>
    <xf numFmtId="167" fontId="0" fillId="0" borderId="0" xfId="1" applyNumberFormat="1" applyFont="1"/>
    <xf numFmtId="167" fontId="0" fillId="0" borderId="0" xfId="0" applyNumberFormat="1"/>
    <xf numFmtId="167" fontId="2" fillId="0" borderId="0" xfId="1" applyNumberFormat="1" applyFont="1" applyFill="1" applyBorder="1"/>
    <xf numFmtId="0" fontId="2" fillId="0" borderId="0" xfId="0" applyFont="1"/>
    <xf numFmtId="166" fontId="2" fillId="0" borderId="0" xfId="1" applyNumberFormat="1" applyFont="1" applyBorder="1"/>
    <xf numFmtId="166" fontId="2" fillId="0" borderId="0" xfId="1" applyNumberFormat="1" applyFont="1" applyAlignment="1">
      <alignment horizontal="center"/>
    </xf>
    <xf numFmtId="166" fontId="0" fillId="0" borderId="0" xfId="1" applyNumberFormat="1" applyFont="1" applyBorder="1"/>
    <xf numFmtId="167" fontId="0" fillId="0" borderId="0" xfId="1" applyNumberFormat="1" applyFont="1" applyBorder="1"/>
    <xf numFmtId="167" fontId="2" fillId="0" borderId="0" xfId="1" applyNumberFormat="1" applyFont="1" applyBorder="1"/>
    <xf numFmtId="167" fontId="3" fillId="0" borderId="0" xfId="1" applyNumberFormat="1" applyFont="1" applyBorder="1"/>
    <xf numFmtId="166" fontId="3" fillId="0" borderId="0" xfId="1" applyNumberFormat="1" applyFont="1" applyBorder="1"/>
    <xf numFmtId="167" fontId="2" fillId="0" borderId="0" xfId="0" applyNumberFormat="1" applyFont="1"/>
    <xf numFmtId="167" fontId="2" fillId="0" borderId="0" xfId="1" applyNumberFormat="1" applyFont="1" applyBorder="1" applyAlignment="1">
      <alignment horizontal="left" indent="1"/>
    </xf>
    <xf numFmtId="0" fontId="2" fillId="0" borderId="0" xfId="0" applyFont="1" applyAlignment="1">
      <alignment horizontal="center" vertical="center" wrapText="1"/>
    </xf>
    <xf numFmtId="167" fontId="2" fillId="0" borderId="0" xfId="1" applyNumberFormat="1" applyFont="1" applyBorder="1" applyAlignment="1">
      <alignment horizontal="left"/>
    </xf>
    <xf numFmtId="167" fontId="0" fillId="0" borderId="0" xfId="1" applyNumberFormat="1" applyFont="1" applyBorder="1" applyAlignment="1">
      <alignment horizontal="left" indent="1"/>
    </xf>
    <xf numFmtId="167" fontId="4" fillId="0" borderId="0" xfId="1" applyNumberFormat="1" applyFont="1" applyBorder="1" applyAlignment="1">
      <alignment horizontal="left"/>
    </xf>
    <xf numFmtId="166" fontId="2" fillId="0" borderId="0" xfId="1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67" fontId="0" fillId="0" borderId="0" xfId="1" applyNumberFormat="1" applyFont="1" applyBorder="1" applyAlignment="1">
      <alignment horizontal="left" indent="2"/>
    </xf>
    <xf numFmtId="3" fontId="3" fillId="0" borderId="0" xfId="0" applyNumberFormat="1" applyFont="1" applyAlignment="1">
      <alignment horizontal="left" indent="2"/>
    </xf>
    <xf numFmtId="168" fontId="0" fillId="0" borderId="0" xfId="1" applyNumberFormat="1" applyFont="1"/>
    <xf numFmtId="168" fontId="2" fillId="0" borderId="1" xfId="1" applyNumberFormat="1" applyFont="1" applyBorder="1" applyAlignment="1">
      <alignment horizontal="center"/>
    </xf>
    <xf numFmtId="168" fontId="0" fillId="0" borderId="0" xfId="1" applyNumberFormat="1" applyFont="1" applyBorder="1"/>
    <xf numFmtId="168" fontId="2" fillId="0" borderId="0" xfId="1" applyNumberFormat="1" applyFont="1" applyBorder="1"/>
    <xf numFmtId="168" fontId="0" fillId="0" borderId="0" xfId="0" applyNumberFormat="1"/>
    <xf numFmtId="168" fontId="3" fillId="0" borderId="0" xfId="1" applyNumberFormat="1" applyFont="1" applyBorder="1"/>
    <xf numFmtId="168" fontId="2" fillId="0" borderId="0" xfId="1" applyNumberFormat="1" applyFont="1" applyFill="1" applyBorder="1"/>
    <xf numFmtId="168" fontId="2" fillId="0" borderId="0" xfId="1" applyNumberFormat="1" applyFont="1" applyAlignment="1">
      <alignment horizontal="center"/>
    </xf>
    <xf numFmtId="168" fontId="2" fillId="0" borderId="0" xfId="1" applyNumberFormat="1" applyFont="1" applyBorder="1" applyAlignment="1">
      <alignment horizontal="center"/>
    </xf>
    <xf numFmtId="164" fontId="3" fillId="0" borderId="0" xfId="0" applyNumberFormat="1" applyFont="1"/>
    <xf numFmtId="164" fontId="0" fillId="0" borderId="0" xfId="0" applyNumberFormat="1"/>
    <xf numFmtId="164" fontId="3" fillId="0" borderId="0" xfId="1" applyNumberFormat="1" applyFont="1" applyBorder="1"/>
    <xf numFmtId="164" fontId="2" fillId="0" borderId="0" xfId="1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1" applyNumberFormat="1" applyFont="1" applyFill="1" applyBorder="1"/>
    <xf numFmtId="0" fontId="4" fillId="0" borderId="0" xfId="0" applyFont="1" applyAlignment="1">
      <alignment horizontal="left" indent="1"/>
    </xf>
    <xf numFmtId="17" fontId="0" fillId="0" borderId="0" xfId="0" applyNumberFormat="1"/>
    <xf numFmtId="166" fontId="2" fillId="0" borderId="0" xfId="1" applyNumberFormat="1" applyFont="1" applyFill="1" applyBorder="1"/>
    <xf numFmtId="0" fontId="2" fillId="0" borderId="2" xfId="0" applyFont="1" applyBorder="1" applyAlignment="1">
      <alignment horizontal="center" vertical="center" wrapText="1"/>
    </xf>
    <xf numFmtId="167" fontId="2" fillId="2" borderId="0" xfId="1" applyNumberFormat="1" applyFont="1" applyFill="1" applyBorder="1"/>
    <xf numFmtId="166" fontId="2" fillId="2" borderId="0" xfId="1" applyNumberFormat="1" applyFont="1" applyFill="1" applyBorder="1"/>
    <xf numFmtId="166" fontId="3" fillId="2" borderId="0" xfId="1" applyNumberFormat="1" applyFont="1" applyFill="1" applyBorder="1"/>
    <xf numFmtId="167" fontId="2" fillId="2" borderId="0" xfId="1" applyNumberFormat="1" applyFont="1" applyFill="1"/>
    <xf numFmtId="167" fontId="2" fillId="0" borderId="2" xfId="1" applyNumberFormat="1" applyFont="1" applyBorder="1" applyAlignment="1">
      <alignment horizontal="center"/>
    </xf>
    <xf numFmtId="168" fontId="2" fillId="0" borderId="2" xfId="1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167" fontId="3" fillId="0" borderId="0" xfId="11" applyNumberFormat="1" applyFont="1" applyFill="1" applyBorder="1" applyAlignment="1">
      <alignment horizontal="left" indent="1"/>
    </xf>
    <xf numFmtId="0" fontId="2" fillId="0" borderId="0" xfId="0" applyFont="1" applyAlignment="1">
      <alignment horizontal="left" vertical="center" wrapText="1"/>
    </xf>
    <xf numFmtId="167" fontId="0" fillId="0" borderId="0" xfId="1" applyNumberFormat="1" applyFont="1" applyFill="1" applyBorder="1" applyAlignment="1">
      <alignment horizontal="left" indent="1"/>
    </xf>
    <xf numFmtId="164" fontId="2" fillId="0" borderId="2" xfId="0" applyNumberFormat="1" applyFont="1" applyBorder="1" applyAlignment="1">
      <alignment horizontal="center"/>
    </xf>
    <xf numFmtId="168" fontId="2" fillId="0" borderId="2" xfId="0" applyNumberFormat="1" applyFont="1" applyBorder="1" applyAlignment="1">
      <alignment horizontal="center"/>
    </xf>
    <xf numFmtId="164" fontId="2" fillId="0" borderId="0" xfId="0" applyNumberFormat="1" applyFont="1"/>
    <xf numFmtId="167" fontId="2" fillId="0" borderId="0" xfId="1" applyNumberFormat="1" applyFont="1" applyBorder="1" applyAlignment="1">
      <alignment horizontal="center" vertical="center" wrapText="1"/>
    </xf>
    <xf numFmtId="167" fontId="2" fillId="0" borderId="0" xfId="1" applyNumberFormat="1" applyFont="1" applyBorder="1" applyAlignment="1">
      <alignment horizontal="center"/>
    </xf>
    <xf numFmtId="167" fontId="4" fillId="0" borderId="0" xfId="1" applyNumberFormat="1" applyFont="1" applyFill="1" applyBorder="1" applyAlignment="1"/>
    <xf numFmtId="167" fontId="4" fillId="0" borderId="0" xfId="1" applyNumberFormat="1" applyFont="1" applyFill="1" applyBorder="1"/>
    <xf numFmtId="166" fontId="6" fillId="0" borderId="0" xfId="1" applyNumberFormat="1" applyFont="1" applyBorder="1"/>
    <xf numFmtId="167" fontId="2" fillId="0" borderId="1" xfId="1" applyNumberFormat="1" applyFont="1" applyBorder="1" applyAlignment="1">
      <alignment horizontal="center"/>
    </xf>
    <xf numFmtId="167" fontId="0" fillId="0" borderId="0" xfId="1" applyNumberFormat="1" applyFont="1" applyBorder="1" applyAlignment="1">
      <alignment horizontal="left"/>
    </xf>
    <xf numFmtId="166" fontId="3" fillId="0" borderId="0" xfId="1" applyNumberFormat="1" applyFont="1" applyFill="1" applyBorder="1"/>
    <xf numFmtId="166" fontId="2" fillId="0" borderId="0" xfId="1" applyNumberFormat="1" applyFont="1"/>
    <xf numFmtId="166" fontId="2" fillId="2" borderId="0" xfId="1" applyNumberFormat="1" applyFont="1" applyFill="1"/>
    <xf numFmtId="166" fontId="0" fillId="0" borderId="0" xfId="1" applyNumberFormat="1" applyFont="1" applyBorder="1" applyAlignment="1">
      <alignment horizontal="left" indent="2"/>
    </xf>
    <xf numFmtId="168" fontId="0" fillId="0" borderId="0" xfId="1" applyNumberFormat="1" applyFont="1" applyBorder="1" applyAlignment="1">
      <alignment horizontal="center"/>
    </xf>
    <xf numFmtId="167" fontId="2" fillId="0" borderId="0" xfId="1" applyNumberFormat="1" applyFont="1" applyFill="1" applyBorder="1" applyAlignment="1"/>
    <xf numFmtId="168" fontId="2" fillId="0" borderId="0" xfId="0" applyNumberFormat="1" applyFont="1" applyAlignment="1">
      <alignment horizontal="center"/>
    </xf>
    <xf numFmtId="167" fontId="2" fillId="0" borderId="0" xfId="1" applyNumberFormat="1" applyFont="1" applyBorder="1" applyAlignment="1">
      <alignment horizontal="right"/>
    </xf>
    <xf numFmtId="167" fontId="2" fillId="0" borderId="0" xfId="1" applyNumberFormat="1" applyFont="1"/>
    <xf numFmtId="167" fontId="2" fillId="0" borderId="0" xfId="1" applyNumberFormat="1" applyFont="1" applyFill="1" applyBorder="1" applyAlignment="1">
      <alignment horizontal="right"/>
    </xf>
    <xf numFmtId="167" fontId="3" fillId="0" borderId="0" xfId="1" applyNumberFormat="1" applyFont="1" applyBorder="1" applyAlignment="1">
      <alignment horizontal="right"/>
    </xf>
    <xf numFmtId="167" fontId="5" fillId="0" borderId="0" xfId="1" applyNumberFormat="1" applyFont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167" fontId="3" fillId="0" borderId="0" xfId="1" applyNumberFormat="1" applyFont="1" applyFill="1" applyAlignment="1">
      <alignment horizontal="right"/>
    </xf>
    <xf numFmtId="167" fontId="3" fillId="0" borderId="0" xfId="1" applyNumberFormat="1" applyFont="1" applyFill="1"/>
    <xf numFmtId="167" fontId="3" fillId="0" borderId="0" xfId="1" applyNumberFormat="1" applyFont="1" applyFill="1" applyBorder="1"/>
    <xf numFmtId="167" fontId="7" fillId="0" borderId="0" xfId="1" applyNumberFormat="1" applyFont="1" applyFill="1" applyBorder="1" applyAlignment="1"/>
    <xf numFmtId="167" fontId="3" fillId="0" borderId="0" xfId="1" applyNumberFormat="1" applyFont="1"/>
    <xf numFmtId="168" fontId="3" fillId="0" borderId="0" xfId="1" applyNumberFormat="1" applyFont="1"/>
    <xf numFmtId="164" fontId="2" fillId="0" borderId="1" xfId="0" applyNumberFormat="1" applyFont="1" applyBorder="1" applyAlignment="1">
      <alignment horizontal="center"/>
    </xf>
    <xf numFmtId="168" fontId="2" fillId="0" borderId="1" xfId="0" applyNumberFormat="1" applyFont="1" applyBorder="1" applyAlignment="1">
      <alignment horizontal="center"/>
    </xf>
    <xf numFmtId="168" fontId="3" fillId="0" borderId="0" xfId="1" applyNumberFormat="1" applyFont="1" applyBorder="1" applyAlignment="1">
      <alignment horizontal="left" indent="1"/>
    </xf>
    <xf numFmtId="167" fontId="0" fillId="0" borderId="1" xfId="1" applyNumberFormat="1" applyFont="1" applyBorder="1" applyAlignment="1">
      <alignment horizontal="left" indent="2"/>
    </xf>
    <xf numFmtId="167" fontId="0" fillId="0" borderId="1" xfId="1" applyNumberFormat="1" applyFont="1" applyBorder="1"/>
    <xf numFmtId="168" fontId="0" fillId="0" borderId="1" xfId="1" applyNumberFormat="1" applyFont="1" applyBorder="1"/>
    <xf numFmtId="166" fontId="3" fillId="0" borderId="1" xfId="1" applyNumberFormat="1" applyFont="1" applyBorder="1" applyAlignment="1">
      <alignment horizontal="left" indent="2"/>
    </xf>
    <xf numFmtId="168" fontId="0" fillId="0" borderId="1" xfId="0" applyNumberFormat="1" applyBorder="1"/>
    <xf numFmtId="166" fontId="2" fillId="0" borderId="0" xfId="3" applyNumberFormat="1" applyFont="1" applyBorder="1"/>
    <xf numFmtId="166" fontId="0" fillId="0" borderId="0" xfId="3" applyNumberFormat="1" applyFont="1" applyBorder="1"/>
    <xf numFmtId="166" fontId="3" fillId="0" borderId="0" xfId="3" applyNumberFormat="1" applyFont="1" applyBorder="1"/>
    <xf numFmtId="166" fontId="2" fillId="0" borderId="0" xfId="3" applyNumberFormat="1" applyFont="1" applyBorder="1" applyAlignment="1">
      <alignment horizontal="left" indent="1"/>
    </xf>
    <xf numFmtId="167" fontId="0" fillId="0" borderId="0" xfId="3" applyNumberFormat="1" applyFont="1" applyBorder="1" applyAlignment="1">
      <alignment horizontal="left" indent="2"/>
    </xf>
    <xf numFmtId="166" fontId="3" fillId="0" borderId="0" xfId="3" applyNumberFormat="1" applyFont="1" applyBorder="1" applyAlignment="1">
      <alignment horizontal="left" indent="2"/>
    </xf>
    <xf numFmtId="166" fontId="2" fillId="0" borderId="0" xfId="3" applyNumberFormat="1" applyFont="1" applyBorder="1" applyAlignment="1">
      <alignment horizontal="left"/>
    </xf>
    <xf numFmtId="167" fontId="3" fillId="0" borderId="1" xfId="1" applyNumberFormat="1" applyFont="1" applyBorder="1"/>
    <xf numFmtId="166" fontId="0" fillId="0" borderId="1" xfId="1" applyNumberFormat="1" applyFont="1" applyBorder="1"/>
    <xf numFmtId="167" fontId="0" fillId="0" borderId="0" xfId="6" applyNumberFormat="1" applyFont="1" applyBorder="1"/>
    <xf numFmtId="167" fontId="2" fillId="0" borderId="0" xfId="6" applyNumberFormat="1" applyFont="1" applyBorder="1"/>
    <xf numFmtId="167" fontId="3" fillId="0" borderId="0" xfId="6" applyNumberFormat="1" applyFont="1" applyBorder="1"/>
    <xf numFmtId="167" fontId="2" fillId="0" borderId="0" xfId="6" applyNumberFormat="1" applyFont="1" applyBorder="1" applyAlignment="1">
      <alignment horizontal="left"/>
    </xf>
    <xf numFmtId="167" fontId="0" fillId="0" borderId="0" xfId="6" applyNumberFormat="1" applyFont="1" applyBorder="1" applyAlignment="1">
      <alignment horizontal="left" indent="2"/>
    </xf>
    <xf numFmtId="0" fontId="0" fillId="0" borderId="1" xfId="0" applyBorder="1"/>
    <xf numFmtId="164" fontId="3" fillId="0" borderId="1" xfId="1" applyNumberFormat="1" applyFont="1" applyBorder="1"/>
    <xf numFmtId="166" fontId="3" fillId="0" borderId="1" xfId="1" applyNumberFormat="1" applyFont="1" applyBorder="1"/>
    <xf numFmtId="167" fontId="2" fillId="0" borderId="0" xfId="7" applyNumberFormat="1" applyFont="1" applyBorder="1"/>
    <xf numFmtId="167" fontId="3" fillId="0" borderId="0" xfId="7" applyNumberFormat="1" applyFont="1" applyBorder="1"/>
    <xf numFmtId="167" fontId="2" fillId="0" borderId="0" xfId="7" applyNumberFormat="1" applyFont="1" applyBorder="1" applyAlignment="1">
      <alignment horizontal="left" indent="1"/>
    </xf>
    <xf numFmtId="167" fontId="0" fillId="0" borderId="0" xfId="7" applyNumberFormat="1" applyFont="1" applyBorder="1" applyAlignment="1">
      <alignment horizontal="left" indent="2"/>
    </xf>
    <xf numFmtId="167" fontId="3" fillId="0" borderId="0" xfId="7" applyNumberFormat="1" applyFont="1" applyBorder="1" applyAlignment="1">
      <alignment horizontal="left" indent="2"/>
    </xf>
    <xf numFmtId="167" fontId="3" fillId="0" borderId="0" xfId="7" applyNumberFormat="1" applyFont="1" applyBorder="1" applyAlignment="1">
      <alignment horizontal="left" indent="1"/>
    </xf>
    <xf numFmtId="3" fontId="3" fillId="0" borderId="1" xfId="0" applyNumberFormat="1" applyFont="1" applyBorder="1" applyAlignment="1">
      <alignment horizontal="left" indent="2"/>
    </xf>
    <xf numFmtId="164" fontId="3" fillId="0" borderId="1" xfId="0" applyNumberFormat="1" applyFont="1" applyBorder="1"/>
    <xf numFmtId="168" fontId="3" fillId="0" borderId="1" xfId="0" applyNumberFormat="1" applyFont="1" applyBorder="1"/>
    <xf numFmtId="167" fontId="3" fillId="0" borderId="1" xfId="1" applyNumberFormat="1" applyFont="1" applyBorder="1" applyAlignment="1">
      <alignment horizontal="left" indent="2"/>
    </xf>
    <xf numFmtId="168" fontId="3" fillId="0" borderId="1" xfId="1" applyNumberFormat="1" applyFont="1" applyBorder="1"/>
    <xf numFmtId="166" fontId="2" fillId="0" borderId="0" xfId="8" applyNumberFormat="1" applyFont="1" applyBorder="1"/>
    <xf numFmtId="166" fontId="2" fillId="0" borderId="0" xfId="8" applyNumberFormat="1" applyFont="1" applyBorder="1" applyAlignment="1">
      <alignment horizontal="left" indent="1"/>
    </xf>
    <xf numFmtId="167" fontId="3" fillId="0" borderId="0" xfId="8" applyNumberFormat="1" applyFont="1" applyBorder="1" applyAlignment="1">
      <alignment horizontal="left" indent="2"/>
    </xf>
    <xf numFmtId="166" fontId="2" fillId="0" borderId="0" xfId="9" applyNumberFormat="1" applyFont="1" applyBorder="1"/>
    <xf numFmtId="166" fontId="2" fillId="0" borderId="0" xfId="9" applyNumberFormat="1" applyFont="1" applyBorder="1" applyAlignment="1">
      <alignment horizontal="left" indent="1"/>
    </xf>
    <xf numFmtId="167" fontId="0" fillId="0" borderId="0" xfId="9" applyNumberFormat="1" applyFont="1" applyBorder="1" applyAlignment="1">
      <alignment horizontal="left" indent="2"/>
    </xf>
    <xf numFmtId="167" fontId="3" fillId="0" borderId="0" xfId="9" applyNumberFormat="1" applyFont="1" applyBorder="1" applyAlignment="1">
      <alignment horizontal="left" indent="2"/>
    </xf>
    <xf numFmtId="167" fontId="3" fillId="0" borderId="0" xfId="9" applyNumberFormat="1" applyFont="1" applyBorder="1" applyAlignment="1">
      <alignment horizontal="left" indent="3"/>
    </xf>
    <xf numFmtId="166" fontId="2" fillId="0" borderId="0" xfId="10" applyNumberFormat="1" applyFont="1" applyBorder="1"/>
    <xf numFmtId="166" fontId="2" fillId="0" borderId="0" xfId="10" applyNumberFormat="1" applyFont="1" applyBorder="1" applyAlignment="1">
      <alignment horizontal="left" indent="1"/>
    </xf>
    <xf numFmtId="167" fontId="3" fillId="0" borderId="0" xfId="10" applyNumberFormat="1" applyFont="1" applyBorder="1" applyAlignment="1">
      <alignment horizontal="left" indent="2"/>
    </xf>
    <xf numFmtId="166" fontId="2" fillId="0" borderId="0" xfId="2" applyNumberFormat="1" applyFont="1" applyBorder="1"/>
    <xf numFmtId="166" fontId="5" fillId="0" borderId="0" xfId="2" applyNumberFormat="1" applyBorder="1"/>
    <xf numFmtId="166" fontId="2" fillId="0" borderId="0" xfId="2" applyNumberFormat="1" applyFont="1" applyBorder="1" applyAlignment="1">
      <alignment horizontal="left" indent="1"/>
    </xf>
    <xf numFmtId="167" fontId="0" fillId="0" borderId="0" xfId="2" applyNumberFormat="1" applyFont="1" applyBorder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166" fontId="1" fillId="0" borderId="0" xfId="1" applyNumberFormat="1" applyFont="1" applyFill="1" applyBorder="1"/>
    <xf numFmtId="167" fontId="0" fillId="0" borderId="0" xfId="1" applyNumberFormat="1" applyFont="1" applyFill="1" applyBorder="1"/>
    <xf numFmtId="166" fontId="0" fillId="0" borderId="0" xfId="1" applyNumberFormat="1" applyFont="1" applyFill="1" applyBorder="1"/>
    <xf numFmtId="166" fontId="2" fillId="0" borderId="0" xfId="1" applyNumberFormat="1" applyFont="1" applyFill="1"/>
    <xf numFmtId="166" fontId="0" fillId="0" borderId="0" xfId="1" applyNumberFormat="1" applyFont="1" applyFill="1"/>
    <xf numFmtId="168" fontId="0" fillId="0" borderId="0" xfId="1" applyNumberFormat="1" applyFont="1" applyFill="1" applyBorder="1"/>
    <xf numFmtId="168" fontId="2" fillId="0" borderId="0" xfId="1" applyNumberFormat="1" applyFont="1" applyFill="1" applyBorder="1" applyAlignment="1">
      <alignment horizontal="center"/>
    </xf>
    <xf numFmtId="168" fontId="2" fillId="0" borderId="1" xfId="1" applyNumberFormat="1" applyFont="1" applyFill="1" applyBorder="1" applyAlignment="1">
      <alignment horizontal="center"/>
    </xf>
    <xf numFmtId="166" fontId="2" fillId="0" borderId="0" xfId="1" applyNumberFormat="1" applyFont="1" applyFill="1" applyBorder="1" applyAlignment="1">
      <alignment horizontal="center" vertical="center"/>
    </xf>
    <xf numFmtId="168" fontId="2" fillId="0" borderId="0" xfId="1" applyNumberFormat="1" applyFont="1" applyFill="1" applyBorder="1" applyAlignment="1">
      <alignment horizontal="center" wrapText="1"/>
    </xf>
    <xf numFmtId="168" fontId="2" fillId="0" borderId="0" xfId="0" applyNumberFormat="1" applyFont="1" applyAlignment="1">
      <alignment horizontal="center" wrapText="1"/>
    </xf>
    <xf numFmtId="166" fontId="2" fillId="0" borderId="0" xfId="4" applyNumberFormat="1" applyFont="1" applyFill="1" applyBorder="1"/>
    <xf numFmtId="166" fontId="2" fillId="0" borderId="0" xfId="4" applyNumberFormat="1" applyFont="1" applyFill="1" applyBorder="1" applyAlignment="1">
      <alignment horizontal="left" indent="1"/>
    </xf>
    <xf numFmtId="167" fontId="3" fillId="0" borderId="0" xfId="4" applyNumberFormat="1" applyFont="1" applyFill="1" applyBorder="1" applyAlignment="1">
      <alignment horizontal="left" indent="2"/>
    </xf>
    <xf numFmtId="167" fontId="0" fillId="0" borderId="0" xfId="4" applyNumberFormat="1" applyFont="1" applyFill="1" applyBorder="1" applyAlignment="1">
      <alignment horizontal="left" indent="2"/>
    </xf>
    <xf numFmtId="166" fontId="0" fillId="0" borderId="0" xfId="4" applyNumberFormat="1" applyFont="1" applyFill="1" applyBorder="1"/>
    <xf numFmtId="166" fontId="0" fillId="0" borderId="1" xfId="1" applyNumberFormat="1" applyFont="1" applyFill="1" applyBorder="1" applyAlignment="1">
      <alignment horizontal="left" indent="2"/>
    </xf>
    <xf numFmtId="168" fontId="0" fillId="0" borderId="1" xfId="1" applyNumberFormat="1" applyFont="1" applyFill="1" applyBorder="1" applyAlignment="1">
      <alignment horizontal="center"/>
    </xf>
    <xf numFmtId="168" fontId="0" fillId="0" borderId="0" xfId="1" applyNumberFormat="1" applyFont="1" applyFill="1" applyBorder="1" applyAlignment="1">
      <alignment horizontal="center"/>
    </xf>
    <xf numFmtId="169" fontId="2" fillId="0" borderId="0" xfId="1" applyNumberFormat="1" applyFont="1" applyFill="1" applyBorder="1" applyAlignment="1">
      <alignment horizontal="center"/>
    </xf>
    <xf numFmtId="170" fontId="3" fillId="0" borderId="0" xfId="1" applyNumberFormat="1" applyFont="1" applyBorder="1"/>
    <xf numFmtId="164" fontId="3" fillId="0" borderId="0" xfId="1" applyNumberFormat="1" applyFont="1" applyFill="1" applyBorder="1"/>
    <xf numFmtId="168" fontId="3" fillId="0" borderId="0" xfId="1" applyNumberFormat="1" applyFont="1" applyFill="1" applyBorder="1"/>
    <xf numFmtId="168" fontId="2" fillId="0" borderId="0" xfId="0" applyNumberFormat="1" applyFont="1"/>
    <xf numFmtId="168" fontId="1" fillId="0" borderId="0" xfId="1" applyNumberFormat="1" applyFont="1" applyBorder="1"/>
    <xf numFmtId="3" fontId="2" fillId="0" borderId="0" xfId="0" applyNumberFormat="1" applyFont="1" applyAlignment="1">
      <alignment horizontal="left"/>
    </xf>
    <xf numFmtId="167" fontId="1" fillId="0" borderId="0" xfId="1" applyNumberFormat="1" applyFont="1" applyFill="1" applyBorder="1"/>
    <xf numFmtId="3" fontId="1" fillId="0" borderId="0" xfId="0" applyNumberFormat="1" applyFont="1" applyAlignment="1">
      <alignment horizontal="left" indent="2"/>
    </xf>
    <xf numFmtId="166" fontId="1" fillId="0" borderId="0" xfId="1" applyNumberFormat="1" applyFont="1" applyFill="1"/>
    <xf numFmtId="167" fontId="1" fillId="0" borderId="0" xfId="12" applyNumberFormat="1" applyFont="1" applyFill="1" applyBorder="1" applyAlignment="1">
      <alignment horizontal="left" indent="2"/>
    </xf>
    <xf numFmtId="167" fontId="1" fillId="0" borderId="0" xfId="12" applyNumberFormat="1" applyFont="1" applyFill="1" applyBorder="1" applyAlignment="1">
      <alignment horizontal="left" indent="3"/>
    </xf>
    <xf numFmtId="167" fontId="1" fillId="0" borderId="1" xfId="12" applyNumberFormat="1" applyFont="1" applyFill="1" applyBorder="1" applyAlignment="1">
      <alignment horizontal="left" indent="2"/>
    </xf>
    <xf numFmtId="0" fontId="4" fillId="0" borderId="0" xfId="13" applyFont="1" applyAlignment="1">
      <alignment horizontal="left" indent="1"/>
    </xf>
    <xf numFmtId="166" fontId="0" fillId="0" borderId="0" xfId="0" applyNumberFormat="1"/>
    <xf numFmtId="167" fontId="1" fillId="0" borderId="1" xfId="1" applyNumberFormat="1" applyFont="1" applyFill="1" applyBorder="1"/>
    <xf numFmtId="168" fontId="1" fillId="0" borderId="1" xfId="1" applyNumberFormat="1" applyFont="1" applyBorder="1"/>
    <xf numFmtId="164" fontId="3" fillId="3" borderId="0" xfId="1" applyNumberFormat="1" applyFont="1" applyFill="1" applyBorder="1"/>
    <xf numFmtId="167" fontId="1" fillId="3" borderId="0" xfId="1" applyNumberFormat="1" applyFont="1" applyFill="1" applyBorder="1"/>
    <xf numFmtId="164" fontId="3" fillId="3" borderId="0" xfId="0" applyNumberFormat="1" applyFont="1" applyFill="1"/>
    <xf numFmtId="167" fontId="2" fillId="3" borderId="0" xfId="1" applyNumberFormat="1" applyFont="1" applyFill="1" applyBorder="1"/>
    <xf numFmtId="171" fontId="3" fillId="0" borderId="0" xfId="1" applyNumberFormat="1" applyFont="1" applyFill="1" applyBorder="1"/>
    <xf numFmtId="167" fontId="2" fillId="0" borderId="3" xfId="1" applyNumberFormat="1" applyFont="1" applyBorder="1" applyAlignment="1">
      <alignment horizontal="center" vertical="center" wrapText="1"/>
    </xf>
    <xf numFmtId="167" fontId="2" fillId="0" borderId="0" xfId="1" applyNumberFormat="1" applyFont="1" applyBorder="1" applyAlignment="1">
      <alignment horizontal="center" vertical="center" wrapText="1"/>
    </xf>
    <xf numFmtId="167" fontId="2" fillId="0" borderId="1" xfId="1" applyNumberFormat="1" applyFont="1" applyBorder="1" applyAlignment="1">
      <alignment horizontal="center" vertical="center" wrapText="1"/>
    </xf>
    <xf numFmtId="167" fontId="2" fillId="0" borderId="0" xfId="1" applyNumberFormat="1" applyFont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166" fontId="2" fillId="0" borderId="0" xfId="1" applyNumberFormat="1" applyFont="1" applyAlignment="1">
      <alignment horizontal="center" vertical="center" wrapText="1"/>
    </xf>
    <xf numFmtId="168" fontId="2" fillId="0" borderId="3" xfId="1" applyNumberFormat="1" applyFont="1" applyBorder="1" applyAlignment="1">
      <alignment horizontal="center"/>
    </xf>
    <xf numFmtId="168" fontId="2" fillId="0" borderId="3" xfId="1" applyNumberFormat="1" applyFont="1" applyBorder="1" applyAlignment="1">
      <alignment horizontal="center" wrapText="1"/>
    </xf>
    <xf numFmtId="168" fontId="2" fillId="0" borderId="1" xfId="0" applyNumberFormat="1" applyFont="1" applyBorder="1" applyAlignment="1">
      <alignment horizontal="center" wrapText="1"/>
    </xf>
    <xf numFmtId="166" fontId="2" fillId="0" borderId="0" xfId="1" applyNumberFormat="1" applyFont="1" applyFill="1" applyAlignment="1">
      <alignment horizontal="center" vertical="center" wrapText="1"/>
    </xf>
    <xf numFmtId="168" fontId="2" fillId="0" borderId="3" xfId="1" applyNumberFormat="1" applyFont="1" applyFill="1" applyBorder="1" applyAlignment="1">
      <alignment horizontal="center" wrapText="1"/>
    </xf>
    <xf numFmtId="166" fontId="2" fillId="0" borderId="3" xfId="1" applyNumberFormat="1" applyFont="1" applyFill="1" applyBorder="1" applyAlignment="1">
      <alignment horizontal="center" vertical="center"/>
    </xf>
    <xf numFmtId="166" fontId="2" fillId="0" borderId="0" xfId="1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/>
    </xf>
    <xf numFmtId="168" fontId="0" fillId="0" borderId="1" xfId="0" applyNumberFormat="1" applyBorder="1"/>
    <xf numFmtId="168" fontId="2" fillId="0" borderId="2" xfId="1" applyNumberFormat="1" applyFont="1" applyBorder="1" applyAlignment="1">
      <alignment horizontal="center"/>
    </xf>
    <xf numFmtId="168" fontId="2" fillId="0" borderId="3" xfId="1" applyNumberFormat="1" applyFont="1" applyFill="1" applyBorder="1" applyAlignment="1">
      <alignment horizontal="center"/>
    </xf>
    <xf numFmtId="168" fontId="2" fillId="0" borderId="2" xfId="1" applyNumberFormat="1" applyFont="1" applyFill="1" applyBorder="1" applyAlignment="1">
      <alignment horizontal="center"/>
    </xf>
    <xf numFmtId="166" fontId="2" fillId="0" borderId="3" xfId="1" applyNumberFormat="1" applyFont="1" applyBorder="1" applyAlignment="1">
      <alignment horizontal="center" vertical="center"/>
    </xf>
    <xf numFmtId="166" fontId="2" fillId="0" borderId="0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6" fontId="2" fillId="0" borderId="0" xfId="5" applyNumberFormat="1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7" fontId="2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67" fontId="2" fillId="0" borderId="2" xfId="0" applyNumberFormat="1" applyFont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67" fontId="8" fillId="0" borderId="3" xfId="1" applyNumberFormat="1" applyFont="1" applyBorder="1" applyAlignment="1">
      <alignment horizontal="center" wrapText="1"/>
    </xf>
    <xf numFmtId="167" fontId="8" fillId="0" borderId="0" xfId="1" applyNumberFormat="1" applyFont="1" applyBorder="1" applyAlignment="1">
      <alignment horizontal="center" wrapText="1"/>
    </xf>
    <xf numFmtId="167" fontId="2" fillId="0" borderId="2" xfId="1" applyNumberFormat="1" applyFont="1" applyBorder="1" applyAlignment="1">
      <alignment horizontal="center" vertical="center" wrapText="1"/>
    </xf>
  </cellXfs>
  <cellStyles count="14">
    <cellStyle name="Millares" xfId="1" builtinId="3"/>
    <cellStyle name="Millares 11" xfId="2" xr:uid="{00000000-0005-0000-0000-000001000000}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Millares 5" xfId="6" xr:uid="{00000000-0005-0000-0000-000005000000}"/>
    <cellStyle name="Millares 6" xfId="7" xr:uid="{00000000-0005-0000-0000-000006000000}"/>
    <cellStyle name="Millares 7" xfId="8" xr:uid="{00000000-0005-0000-0000-000007000000}"/>
    <cellStyle name="Millares 8" xfId="9" xr:uid="{00000000-0005-0000-0000-000008000000}"/>
    <cellStyle name="Millares 9" xfId="10" xr:uid="{00000000-0005-0000-0000-000009000000}"/>
    <cellStyle name="Millares_05. Mercado Laboral" xfId="11" xr:uid="{00000000-0005-0000-0000-00000A000000}"/>
    <cellStyle name="Millares_05. Mercado Laboral 12" xfId="12" xr:uid="{00000000-0005-0000-0000-00000B000000}"/>
    <cellStyle name="Normal" xfId="0" builtinId="0"/>
    <cellStyle name="Normal_Mercado Laboral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2</xdr:row>
      <xdr:rowOff>28575</xdr:rowOff>
    </xdr:from>
    <xdr:to>
      <xdr:col>9</xdr:col>
      <xdr:colOff>631825</xdr:colOff>
      <xdr:row>14</xdr:row>
      <xdr:rowOff>47625</xdr:rowOff>
    </xdr:to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666750" y="314325"/>
          <a:ext cx="6299200" cy="17335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4800" b="0" i="0" strike="noStrike">
              <a:solidFill>
                <a:srgbClr val="000000"/>
              </a:solidFill>
              <a:latin typeface="Times New Roman"/>
              <a:cs typeface="Times New Roman"/>
            </a:rPr>
            <a:t>MERCADO LABORAL</a:t>
          </a:r>
          <a:r>
            <a:rPr lang="en-US" sz="3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endParaRPr lang="en-US" sz="36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4800" b="0" i="0" strike="noStrike">
              <a:solidFill>
                <a:srgbClr val="000000"/>
              </a:solidFill>
              <a:latin typeface="Times New Roman"/>
              <a:cs typeface="Times New Roman"/>
            </a:rPr>
            <a:t>TRABAJO JUVENIL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E26"/>
  <sheetViews>
    <sheetView workbookViewId="0"/>
  </sheetViews>
  <sheetFormatPr baseColWidth="10" defaultRowHeight="10.199999999999999" x14ac:dyDescent="0.2"/>
  <cols>
    <col min="5" max="5" width="14.140625" bestFit="1" customWidth="1"/>
    <col min="8" max="8" width="11" customWidth="1"/>
    <col min="9" max="9" width="13.7109375" customWidth="1"/>
    <col min="10" max="10" width="15.7109375" customWidth="1"/>
  </cols>
  <sheetData>
    <row r="26" spans="5:5" x14ac:dyDescent="0.2">
      <c r="E26" s="39"/>
    </row>
  </sheetData>
  <phoneticPr fontId="0" type="noConversion"/>
  <printOptions horizontalCentered="1" verticalCentered="1"/>
  <pageMargins left="0.54" right="0" top="0" bottom="0" header="0" footer="0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995"/>
  <sheetViews>
    <sheetView tabSelected="1" zoomScaleNormal="100" workbookViewId="0">
      <selection activeCell="E25" sqref="E25"/>
    </sheetView>
  </sheetViews>
  <sheetFormatPr baseColWidth="10" defaultColWidth="12" defaultRowHeight="10.199999999999999" x14ac:dyDescent="0.2"/>
  <cols>
    <col min="1" max="1" width="22.42578125" style="2" customWidth="1"/>
    <col min="2" max="2" width="11.7109375" style="2" customWidth="1"/>
    <col min="3" max="3" width="8.42578125" style="23" customWidth="1"/>
    <col min="4" max="4" width="11" style="2" customWidth="1"/>
    <col min="5" max="5" width="7.42578125" style="23" customWidth="1"/>
    <col min="6" max="6" width="12.140625" style="2" bestFit="1" customWidth="1"/>
    <col min="7" max="7" width="7.42578125" style="27" bestFit="1" customWidth="1"/>
    <col min="8" max="8" width="13.140625" style="3" bestFit="1" customWidth="1"/>
    <col min="9" max="9" width="7.7109375" style="27" customWidth="1"/>
    <col min="10" max="10" width="10.28515625" style="3" customWidth="1"/>
    <col min="11" max="11" width="8.7109375" style="27" bestFit="1" customWidth="1"/>
    <col min="12" max="12" width="12.140625" style="3" customWidth="1"/>
    <col min="13" max="13" width="8.7109375" style="27" bestFit="1" customWidth="1"/>
    <col min="14" max="14" width="9.28515625" style="3" hidden="1" customWidth="1"/>
    <col min="15" max="15" width="9.7109375" style="3" hidden="1" customWidth="1"/>
    <col min="16" max="16384" width="12" style="3"/>
  </cols>
  <sheetData>
    <row r="1" spans="1:15" x14ac:dyDescent="0.2">
      <c r="A1" s="177" t="s">
        <v>74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</row>
    <row r="3" spans="1:15" x14ac:dyDescent="0.2">
      <c r="A3" s="174" t="s">
        <v>11</v>
      </c>
      <c r="B3" s="174" t="s">
        <v>0</v>
      </c>
      <c r="C3" s="174"/>
      <c r="D3" s="178" t="s">
        <v>9</v>
      </c>
      <c r="E3" s="178"/>
      <c r="F3" s="178"/>
      <c r="G3" s="178"/>
      <c r="H3" s="178"/>
      <c r="I3" s="178"/>
      <c r="J3" s="174" t="s">
        <v>6</v>
      </c>
      <c r="K3" s="174"/>
      <c r="L3" s="174" t="s">
        <v>10</v>
      </c>
      <c r="M3" s="174"/>
      <c r="N3" s="174"/>
      <c r="O3" s="174"/>
    </row>
    <row r="4" spans="1:15" x14ac:dyDescent="0.2">
      <c r="A4" s="175"/>
      <c r="B4" s="175"/>
      <c r="C4" s="175"/>
      <c r="D4" s="179" t="s">
        <v>0</v>
      </c>
      <c r="E4" s="179"/>
      <c r="F4" s="179" t="s">
        <v>4</v>
      </c>
      <c r="G4" s="179"/>
      <c r="H4" s="179" t="s">
        <v>5</v>
      </c>
      <c r="I4" s="179"/>
      <c r="J4" s="175"/>
      <c r="K4" s="175"/>
      <c r="L4" s="175"/>
      <c r="M4" s="175"/>
      <c r="N4" s="176"/>
      <c r="O4" s="176"/>
    </row>
    <row r="5" spans="1:15" x14ac:dyDescent="0.2">
      <c r="A5" s="176"/>
      <c r="B5" s="46" t="s">
        <v>3</v>
      </c>
      <c r="C5" s="47" t="s">
        <v>33</v>
      </c>
      <c r="D5" s="46" t="s">
        <v>3</v>
      </c>
      <c r="E5" s="47" t="s">
        <v>34</v>
      </c>
      <c r="F5" s="46" t="s">
        <v>3</v>
      </c>
      <c r="G5" s="47" t="s">
        <v>34</v>
      </c>
      <c r="H5" s="46" t="s">
        <v>3</v>
      </c>
      <c r="I5" s="47" t="s">
        <v>34</v>
      </c>
      <c r="J5" s="46" t="s">
        <v>3</v>
      </c>
      <c r="K5" s="47" t="s">
        <v>34</v>
      </c>
      <c r="L5" s="46" t="s">
        <v>3</v>
      </c>
      <c r="M5" s="47" t="s">
        <v>34</v>
      </c>
      <c r="N5" s="60"/>
      <c r="O5" s="24"/>
    </row>
    <row r="6" spans="1:15" x14ac:dyDescent="0.2">
      <c r="A6" s="9"/>
      <c r="B6" s="9"/>
      <c r="C6" s="25"/>
      <c r="D6" s="9"/>
      <c r="E6" s="25"/>
      <c r="F6" s="9"/>
      <c r="G6" s="25"/>
      <c r="H6" s="9"/>
      <c r="I6" s="25"/>
      <c r="J6" s="9"/>
      <c r="K6" s="25"/>
      <c r="L6" s="9"/>
      <c r="M6" s="25"/>
      <c r="N6" s="9"/>
      <c r="O6" s="25"/>
    </row>
    <row r="7" spans="1:15" s="13" customFormat="1" x14ac:dyDescent="0.2">
      <c r="A7" s="10" t="s">
        <v>27</v>
      </c>
      <c r="B7" s="4">
        <v>3272504.3476599948</v>
      </c>
      <c r="C7" s="40">
        <f>+C9+C10</f>
        <v>99.999999999998991</v>
      </c>
      <c r="D7" s="4">
        <f>+F7+H7</f>
        <v>1380861.8015834552</v>
      </c>
      <c r="E7" s="40">
        <f>+D7/$B7*100</f>
        <v>42.195873706656513</v>
      </c>
      <c r="F7" s="4">
        <v>192991.84968052243</v>
      </c>
      <c r="G7" s="40">
        <f>+F7/D7*100</f>
        <v>13.976188598976069</v>
      </c>
      <c r="H7" s="4">
        <v>1187869.9519029327</v>
      </c>
      <c r="I7" s="40">
        <f>+H7/D7*100</f>
        <v>86.023811401023934</v>
      </c>
      <c r="J7" s="4">
        <v>954054.9744943626</v>
      </c>
      <c r="K7" s="40">
        <f>+J7/$B7*100</f>
        <v>29.15366560709262</v>
      </c>
      <c r="L7" s="4">
        <v>937587.57158213935</v>
      </c>
      <c r="M7" s="40">
        <f>+L7/$B7*100</f>
        <v>28.650460686249712</v>
      </c>
      <c r="N7" s="10"/>
      <c r="O7" s="6"/>
    </row>
    <row r="8" spans="1:15" x14ac:dyDescent="0.2">
      <c r="A8" s="14" t="s">
        <v>7</v>
      </c>
      <c r="B8" s="159"/>
      <c r="C8" s="3"/>
      <c r="D8" s="3"/>
      <c r="E8" s="3"/>
      <c r="F8" s="159"/>
      <c r="G8" s="3"/>
      <c r="I8" s="3"/>
      <c r="K8" s="3"/>
      <c r="M8" s="3"/>
      <c r="N8" s="42"/>
      <c r="O8" s="43"/>
    </row>
    <row r="9" spans="1:15" x14ac:dyDescent="0.2">
      <c r="A9" s="21" t="s">
        <v>92</v>
      </c>
      <c r="B9" s="159">
        <v>1554924.5732779528</v>
      </c>
      <c r="C9" s="12">
        <f>+B9/B7*100</f>
        <v>47.5148207026769</v>
      </c>
      <c r="D9" s="11">
        <f t="shared" ref="D9:D70" si="0">+F9+H9</f>
        <v>873545.49732197577</v>
      </c>
      <c r="E9" s="12">
        <f>+D9/D7*100</f>
        <v>63.260892315238785</v>
      </c>
      <c r="F9" s="159">
        <v>103961.8646614304</v>
      </c>
      <c r="G9" s="12">
        <f>+F9/F7*100</f>
        <v>53.868525968080135</v>
      </c>
      <c r="H9" s="159">
        <v>769583.63266054541</v>
      </c>
      <c r="I9" s="12">
        <f>+H9/H7*100</f>
        <v>64.786859153032282</v>
      </c>
      <c r="J9" s="159">
        <v>430635.7917354441</v>
      </c>
      <c r="K9" s="12">
        <f>+J9/J7*100</f>
        <v>45.137419042720865</v>
      </c>
      <c r="L9" s="159">
        <v>250743.2842205237</v>
      </c>
      <c r="M9" s="12">
        <f>+L9/L7*100</f>
        <v>26.743452219338298</v>
      </c>
      <c r="N9" s="11"/>
      <c r="O9" s="12"/>
    </row>
    <row r="10" spans="1:15" x14ac:dyDescent="0.2">
      <c r="A10" s="21" t="s">
        <v>93</v>
      </c>
      <c r="B10" s="159">
        <v>1717579.7743820089</v>
      </c>
      <c r="C10" s="12">
        <f>+B10/B7*100</f>
        <v>52.485179297322091</v>
      </c>
      <c r="D10" s="11">
        <f t="shared" si="0"/>
        <v>507316.30426147801</v>
      </c>
      <c r="E10" s="12">
        <f>+D10/D7*100</f>
        <v>36.739107684761116</v>
      </c>
      <c r="F10" s="159">
        <v>89029.985019091895</v>
      </c>
      <c r="G10" s="12">
        <f>+F10/F7*100</f>
        <v>46.131474031919801</v>
      </c>
      <c r="H10" s="159">
        <v>418286.31924238615</v>
      </c>
      <c r="I10" s="12">
        <f>+H10/H7*100</f>
        <v>35.213140846967612</v>
      </c>
      <c r="J10" s="159">
        <v>523419.18275891047</v>
      </c>
      <c r="K10" s="12">
        <f>+J10/J7*100</f>
        <v>54.862580957278297</v>
      </c>
      <c r="L10" s="159">
        <v>686844.28736161022</v>
      </c>
      <c r="M10" s="12">
        <f>+L10/L7*100</f>
        <v>73.256547780661123</v>
      </c>
      <c r="N10" s="11"/>
      <c r="O10" s="12"/>
    </row>
    <row r="11" spans="1:15" x14ac:dyDescent="0.2">
      <c r="A11" s="17"/>
      <c r="B11" s="159"/>
      <c r="C11" s="12"/>
      <c r="D11" s="11"/>
      <c r="E11" s="12"/>
      <c r="F11" s="159"/>
      <c r="G11" s="12"/>
      <c r="H11" s="159"/>
      <c r="I11" s="12"/>
      <c r="J11" s="159"/>
      <c r="K11" s="12"/>
      <c r="L11" s="159"/>
      <c r="M11" s="12"/>
      <c r="N11" s="11"/>
      <c r="O11" s="12"/>
    </row>
    <row r="12" spans="1:15" x14ac:dyDescent="0.2">
      <c r="A12" s="14" t="s">
        <v>8</v>
      </c>
      <c r="B12" s="159"/>
      <c r="C12" s="40"/>
      <c r="D12" s="4"/>
      <c r="E12" s="40"/>
      <c r="F12" s="159"/>
      <c r="G12" s="40"/>
      <c r="H12" s="159"/>
      <c r="I12" s="40"/>
      <c r="J12" s="159"/>
      <c r="K12" s="40"/>
      <c r="L12" s="159"/>
      <c r="M12" s="40"/>
      <c r="N12" s="42"/>
      <c r="O12" s="43"/>
    </row>
    <row r="13" spans="1:15" x14ac:dyDescent="0.2">
      <c r="A13" s="21" t="s">
        <v>69</v>
      </c>
      <c r="B13" s="159">
        <v>647346.18630111171</v>
      </c>
      <c r="C13" s="12">
        <f>+B13/$B$7*100</f>
        <v>19.781369786842202</v>
      </c>
      <c r="D13" s="11">
        <f t="shared" si="0"/>
        <v>76914.027356241684</v>
      </c>
      <c r="E13" s="12">
        <f>+D13/$D$7*100</f>
        <v>5.5700018110460583</v>
      </c>
      <c r="F13" s="159">
        <v>25239.133957454076</v>
      </c>
      <c r="G13" s="12">
        <f>+F13/$F$7*100</f>
        <v>13.077823752264559</v>
      </c>
      <c r="H13" s="159">
        <v>51674.893398787608</v>
      </c>
      <c r="I13" s="12">
        <f>+H13/$H$7*100</f>
        <v>4.3502147112994942</v>
      </c>
      <c r="J13" s="159">
        <v>466646.10115192633</v>
      </c>
      <c r="K13" s="12">
        <f>+J13/$J$7*100</f>
        <v>48.911867096468207</v>
      </c>
      <c r="L13" s="159">
        <v>103786.05779294105</v>
      </c>
      <c r="M13" s="12">
        <f>+L13/$L$7*100</f>
        <v>11.069478834687033</v>
      </c>
      <c r="N13" s="11"/>
      <c r="O13" s="12"/>
    </row>
    <row r="14" spans="1:15" x14ac:dyDescent="0.2">
      <c r="A14" s="21" t="s">
        <v>70</v>
      </c>
      <c r="B14" s="159">
        <v>914286.90844684816</v>
      </c>
      <c r="C14" s="12">
        <f t="shared" ref="C14:C16" si="1">+B14/$B$7*100</f>
        <v>27.938447479851607</v>
      </c>
      <c r="D14" s="11">
        <f t="shared" si="0"/>
        <v>281374.92119056307</v>
      </c>
      <c r="E14" s="12">
        <f t="shared" ref="E14:E16" si="2">+D14/$D$7*100</f>
        <v>20.376761879277577</v>
      </c>
      <c r="F14" s="159">
        <v>73022.166096395362</v>
      </c>
      <c r="G14" s="12">
        <f t="shared" ref="G14:G16" si="3">+F14/$F$7*100</f>
        <v>37.836917060112036</v>
      </c>
      <c r="H14" s="159">
        <v>208352.75509416772</v>
      </c>
      <c r="I14" s="12">
        <f t="shared" ref="I14:I16" si="4">+H14/$H$7*100</f>
        <v>17.540030771920172</v>
      </c>
      <c r="J14" s="159">
        <v>357786.20509352692</v>
      </c>
      <c r="K14" s="12">
        <f t="shared" ref="K14:K16" si="5">+J14/$J$7*100</f>
        <v>37.501634041911394</v>
      </c>
      <c r="L14" s="159">
        <v>275125.78216275253</v>
      </c>
      <c r="M14" s="12">
        <f t="shared" ref="M14:M16" si="6">+L14/$L$7*100</f>
        <v>29.344009082638479</v>
      </c>
      <c r="N14" s="11"/>
      <c r="O14" s="12"/>
    </row>
    <row r="15" spans="1:15" x14ac:dyDescent="0.2">
      <c r="A15" s="21" t="s">
        <v>71</v>
      </c>
      <c r="B15" s="159">
        <v>815252.66037741851</v>
      </c>
      <c r="C15" s="12">
        <f t="shared" si="1"/>
        <v>24.912194874862891</v>
      </c>
      <c r="D15" s="11">
        <f t="shared" si="0"/>
        <v>439242.71777647908</v>
      </c>
      <c r="E15" s="12">
        <f t="shared" si="2"/>
        <v>31.809317722656445</v>
      </c>
      <c r="F15" s="159">
        <v>57340.597204716672</v>
      </c>
      <c r="G15" s="12">
        <f t="shared" si="3"/>
        <v>29.711408694013741</v>
      </c>
      <c r="H15" s="159">
        <v>381902.12057176244</v>
      </c>
      <c r="I15" s="12">
        <f t="shared" si="4"/>
        <v>32.150162562826551</v>
      </c>
      <c r="J15" s="159">
        <v>94039.820143937468</v>
      </c>
      <c r="K15" s="12">
        <f t="shared" si="5"/>
        <v>9.8568554913491653</v>
      </c>
      <c r="L15" s="159">
        <v>281970.12245699763</v>
      </c>
      <c r="M15" s="12">
        <f t="shared" si="6"/>
        <v>30.074003858773956</v>
      </c>
      <c r="N15" s="11"/>
      <c r="O15" s="12"/>
    </row>
    <row r="16" spans="1:15" x14ac:dyDescent="0.2">
      <c r="A16" s="21" t="s">
        <v>72</v>
      </c>
      <c r="B16" s="159">
        <v>895618.59253457922</v>
      </c>
      <c r="C16" s="12">
        <f t="shared" si="1"/>
        <v>27.367987858442159</v>
      </c>
      <c r="D16" s="11">
        <f t="shared" si="0"/>
        <v>583330.13526016707</v>
      </c>
      <c r="E16" s="12">
        <f t="shared" si="2"/>
        <v>42.243918587019607</v>
      </c>
      <c r="F16" s="159">
        <v>37389.952421956266</v>
      </c>
      <c r="G16" s="12">
        <f t="shared" si="3"/>
        <v>19.373850493609641</v>
      </c>
      <c r="H16" s="159">
        <v>545940.18283821084</v>
      </c>
      <c r="I16" s="12">
        <f t="shared" si="4"/>
        <v>45.959591953953435</v>
      </c>
      <c r="J16" s="159">
        <v>35582.848104963188</v>
      </c>
      <c r="K16" s="12">
        <f t="shared" si="5"/>
        <v>3.72964337027032</v>
      </c>
      <c r="L16" s="159">
        <v>276705.60916944279</v>
      </c>
      <c r="M16" s="12">
        <f t="shared" si="6"/>
        <v>29.512508223899957</v>
      </c>
      <c r="N16" s="11"/>
      <c r="O16" s="12"/>
    </row>
    <row r="17" spans="1:15" x14ac:dyDescent="0.2">
      <c r="A17" s="21"/>
      <c r="B17" s="11"/>
      <c r="C17" s="8"/>
      <c r="D17" s="11"/>
      <c r="E17" s="8"/>
      <c r="F17" s="11"/>
      <c r="G17" s="8"/>
      <c r="H17" s="11"/>
      <c r="I17" s="8"/>
      <c r="J17" s="11"/>
      <c r="K17" s="8"/>
      <c r="L17" s="11"/>
      <c r="M17" s="8"/>
      <c r="N17" s="11"/>
      <c r="O17" s="8"/>
    </row>
    <row r="18" spans="1:15" x14ac:dyDescent="0.2">
      <c r="A18" s="16" t="s">
        <v>28</v>
      </c>
      <c r="B18" s="159"/>
      <c r="C18" s="6"/>
      <c r="D18" s="10"/>
      <c r="E18" s="6"/>
      <c r="F18" s="159"/>
      <c r="G18" s="6"/>
      <c r="H18" s="159"/>
      <c r="I18" s="6"/>
      <c r="J18" s="159"/>
      <c r="K18" s="6"/>
      <c r="L18" s="159"/>
      <c r="M18" s="6"/>
      <c r="N18" s="10"/>
      <c r="O18" s="6"/>
    </row>
    <row r="19" spans="1:15" x14ac:dyDescent="0.2">
      <c r="A19" s="14" t="s">
        <v>7</v>
      </c>
      <c r="B19" s="4">
        <f t="shared" ref="B19:M19" si="7">+B20+B21</f>
        <v>1821225.3046389916</v>
      </c>
      <c r="C19" s="40">
        <f t="shared" si="7"/>
        <v>100</v>
      </c>
      <c r="D19" s="4">
        <f t="shared" si="7"/>
        <v>780749.06640981778</v>
      </c>
      <c r="E19" s="40">
        <f t="shared" si="7"/>
        <v>100</v>
      </c>
      <c r="F19" s="4">
        <f t="shared" si="7"/>
        <v>135751.20045351193</v>
      </c>
      <c r="G19" s="40">
        <f t="shared" si="7"/>
        <v>100</v>
      </c>
      <c r="H19" s="4">
        <f t="shared" si="7"/>
        <v>644997.86595630588</v>
      </c>
      <c r="I19" s="40">
        <f t="shared" si="7"/>
        <v>100</v>
      </c>
      <c r="J19" s="4">
        <f t="shared" si="7"/>
        <v>637343.86248507758</v>
      </c>
      <c r="K19" s="40">
        <f t="shared" si="7"/>
        <v>100</v>
      </c>
      <c r="L19" s="4">
        <f t="shared" si="7"/>
        <v>403132.37574407284</v>
      </c>
      <c r="M19" s="40">
        <f t="shared" si="7"/>
        <v>100</v>
      </c>
      <c r="N19" s="42"/>
      <c r="O19" s="43"/>
    </row>
    <row r="20" spans="1:15" x14ac:dyDescent="0.2">
      <c r="A20" s="21" t="s">
        <v>92</v>
      </c>
      <c r="B20" s="159">
        <v>850607.97508126916</v>
      </c>
      <c r="C20" s="12">
        <f>+B20/$B$19*100</f>
        <v>46.705257878562094</v>
      </c>
      <c r="D20" s="11">
        <f t="shared" si="0"/>
        <v>438981.65452149825</v>
      </c>
      <c r="E20" s="12">
        <f>+D20/$D$19*100</f>
        <v>56.225703418398368</v>
      </c>
      <c r="F20" s="159">
        <v>69217.19022329514</v>
      </c>
      <c r="G20" s="12">
        <f>+F20/$F$19*100</f>
        <v>50.98827118438529</v>
      </c>
      <c r="H20" s="159">
        <v>369764.46429820312</v>
      </c>
      <c r="I20" s="12">
        <f>+H20/$H$19*100</f>
        <v>57.328013597373996</v>
      </c>
      <c r="J20" s="159">
        <v>296268.08490346983</v>
      </c>
      <c r="K20" s="12">
        <f>+J20/$J$19*100</f>
        <v>46.484810216620936</v>
      </c>
      <c r="L20" s="159">
        <v>115358.23565629093</v>
      </c>
      <c r="M20" s="12">
        <f>+L20/L$19*100</f>
        <v>28.615472881177297</v>
      </c>
      <c r="N20" s="11"/>
      <c r="O20" s="12"/>
    </row>
    <row r="21" spans="1:15" x14ac:dyDescent="0.2">
      <c r="A21" s="21" t="s">
        <v>93</v>
      </c>
      <c r="B21" s="159">
        <v>970617.32955772243</v>
      </c>
      <c r="C21" s="12">
        <f>+B21/$B$19*100</f>
        <v>53.294742121437899</v>
      </c>
      <c r="D21" s="11">
        <f t="shared" ref="D21" si="8">+F21+H21</f>
        <v>341767.41188831953</v>
      </c>
      <c r="E21" s="12">
        <f>+D21/$D$19*100</f>
        <v>43.774296581601632</v>
      </c>
      <c r="F21" s="159">
        <v>66534.010230216794</v>
      </c>
      <c r="G21" s="12">
        <f>+F21/$F$19*100</f>
        <v>49.01172881561471</v>
      </c>
      <c r="H21" s="159">
        <v>275233.40165810275</v>
      </c>
      <c r="I21" s="12">
        <f>+H21/$H$19*100</f>
        <v>42.671986402626004</v>
      </c>
      <c r="J21" s="159">
        <v>341075.77758160775</v>
      </c>
      <c r="K21" s="12">
        <f>+J21/$J$19*100</f>
        <v>53.515189783379071</v>
      </c>
      <c r="L21" s="159">
        <v>287774.14008778194</v>
      </c>
      <c r="M21" s="12">
        <f>+L21/L$19*100</f>
        <v>71.384527118822703</v>
      </c>
      <c r="N21" s="11"/>
      <c r="O21" s="12"/>
    </row>
    <row r="22" spans="1:15" x14ac:dyDescent="0.2">
      <c r="A22" s="61"/>
      <c r="B22" s="159"/>
      <c r="C22" s="12"/>
      <c r="D22" s="11"/>
      <c r="E22" s="12"/>
      <c r="F22" s="159"/>
      <c r="G22" s="12"/>
      <c r="H22" s="159"/>
      <c r="I22" s="12"/>
      <c r="J22" s="159"/>
      <c r="K22" s="12"/>
      <c r="L22" s="159"/>
      <c r="M22" s="12"/>
      <c r="N22" s="11"/>
      <c r="O22" s="12"/>
    </row>
    <row r="23" spans="1:15" x14ac:dyDescent="0.2">
      <c r="A23" s="14" t="s">
        <v>8</v>
      </c>
      <c r="B23" s="4"/>
      <c r="C23" s="40"/>
      <c r="D23" s="4"/>
      <c r="E23" s="40"/>
      <c r="F23" s="4"/>
      <c r="G23" s="40"/>
      <c r="H23" s="4"/>
      <c r="I23" s="40"/>
      <c r="J23" s="4"/>
      <c r="K23" s="40"/>
      <c r="L23" s="4"/>
      <c r="M23" s="40"/>
      <c r="N23" s="4"/>
      <c r="O23" s="40"/>
    </row>
    <row r="24" spans="1:15" x14ac:dyDescent="0.2">
      <c r="A24" s="21" t="s">
        <v>69</v>
      </c>
      <c r="B24" s="159">
        <v>338000.3654200423</v>
      </c>
      <c r="C24" s="12">
        <f>+B24/$B$19*100</f>
        <v>18.558953939366756</v>
      </c>
      <c r="D24" s="11">
        <f t="shared" si="0"/>
        <v>25249.490400038849</v>
      </c>
      <c r="E24" s="12">
        <f>+D24/$D$19*100</f>
        <v>3.2340084012070154</v>
      </c>
      <c r="F24" s="159">
        <v>11115.699656534109</v>
      </c>
      <c r="G24" s="12">
        <f>+F24/$F$19*100</f>
        <v>8.1882882946148872</v>
      </c>
      <c r="H24" s="159">
        <v>14133.790743504738</v>
      </c>
      <c r="I24" s="12">
        <f>+H24/$H$19*100</f>
        <v>2.1912926366894685</v>
      </c>
      <c r="J24" s="159">
        <v>277355.77956150018</v>
      </c>
      <c r="K24" s="12">
        <f>+J24/$J$19*100</f>
        <v>43.517447313300842</v>
      </c>
      <c r="L24" s="159">
        <v>35395.095458503471</v>
      </c>
      <c r="M24" s="12">
        <f>+L24/$L$19*100</f>
        <v>8.7800180754953612</v>
      </c>
      <c r="N24" s="11"/>
      <c r="O24" s="12"/>
    </row>
    <row r="25" spans="1:15" x14ac:dyDescent="0.2">
      <c r="A25" s="21" t="s">
        <v>70</v>
      </c>
      <c r="B25" s="159">
        <v>498656.55411177414</v>
      </c>
      <c r="C25" s="12">
        <f t="shared" ref="C25:C27" si="9">+B25/$B$19*100</f>
        <v>27.3802781479922</v>
      </c>
      <c r="D25" s="11">
        <f t="shared" ref="D25:D27" si="10">+F25+H25</f>
        <v>136693.19193712631</v>
      </c>
      <c r="E25" s="12">
        <f t="shared" ref="E25:E27" si="11">+D25/$D$19*100</f>
        <v>17.507954580809653</v>
      </c>
      <c r="F25" s="159">
        <v>44368.238469863827</v>
      </c>
      <c r="G25" s="12">
        <f t="shared" ref="G25:G27" si="12">+F25/$F$19*100</f>
        <v>32.683496220762883</v>
      </c>
      <c r="H25" s="159">
        <v>92324.953467262472</v>
      </c>
      <c r="I25" s="12">
        <f t="shared" ref="I25:I27" si="13">+H25/$H$19*100</f>
        <v>14.31399363320015</v>
      </c>
      <c r="J25" s="159">
        <v>251001.86982803015</v>
      </c>
      <c r="K25" s="12">
        <f t="shared" ref="K25:K27" si="14">+J25/$J$19*100</f>
        <v>39.382487947611949</v>
      </c>
      <c r="L25" s="159">
        <v>110961.49234661828</v>
      </c>
      <c r="M25" s="12">
        <f t="shared" ref="M25:M27" si="15">+L25/$L$19*100</f>
        <v>27.524827829026016</v>
      </c>
      <c r="N25" s="11"/>
      <c r="O25" s="12"/>
    </row>
    <row r="26" spans="1:15" x14ac:dyDescent="0.2">
      <c r="A26" s="21" t="s">
        <v>71</v>
      </c>
      <c r="B26" s="159">
        <v>465493.28807049646</v>
      </c>
      <c r="C26" s="12">
        <f t="shared" si="9"/>
        <v>25.559346604991735</v>
      </c>
      <c r="D26" s="11">
        <f t="shared" si="10"/>
        <v>261744.16467689344</v>
      </c>
      <c r="E26" s="12">
        <f t="shared" si="11"/>
        <v>33.524748979911436</v>
      </c>
      <c r="F26" s="159">
        <v>48191.785064302196</v>
      </c>
      <c r="G26" s="12">
        <f t="shared" si="12"/>
        <v>35.500080222720015</v>
      </c>
      <c r="H26" s="159">
        <v>213552.37961259123</v>
      </c>
      <c r="I26" s="12">
        <f t="shared" si="13"/>
        <v>33.109005608253895</v>
      </c>
      <c r="J26" s="159">
        <v>79932.365432829756</v>
      </c>
      <c r="K26" s="12">
        <f t="shared" si="14"/>
        <v>12.541481943697425</v>
      </c>
      <c r="L26" s="159">
        <v>123816.75796077345</v>
      </c>
      <c r="M26" s="12">
        <f t="shared" si="15"/>
        <v>30.713672582669986</v>
      </c>
      <c r="N26" s="11"/>
      <c r="O26" s="12"/>
    </row>
    <row r="27" spans="1:15" x14ac:dyDescent="0.2">
      <c r="A27" s="21" t="s">
        <v>72</v>
      </c>
      <c r="B27" s="159">
        <v>519075.09703665727</v>
      </c>
      <c r="C27" s="12">
        <f t="shared" si="9"/>
        <v>28.50142130764814</v>
      </c>
      <c r="D27" s="11">
        <f t="shared" si="10"/>
        <v>357062.21939575963</v>
      </c>
      <c r="E27" s="12">
        <f t="shared" si="11"/>
        <v>45.733288038071947</v>
      </c>
      <c r="F27" s="159">
        <v>32075.477262811779</v>
      </c>
      <c r="G27" s="12">
        <f t="shared" si="12"/>
        <v>23.628135261902187</v>
      </c>
      <c r="H27" s="159">
        <v>324986.74213294784</v>
      </c>
      <c r="I27" s="12">
        <f t="shared" si="13"/>
        <v>50.385708121856553</v>
      </c>
      <c r="J27" s="159">
        <v>29053.847662718519</v>
      </c>
      <c r="K27" s="12">
        <f t="shared" si="14"/>
        <v>4.558582795389948</v>
      </c>
      <c r="L27" s="159">
        <v>132959.02997817786</v>
      </c>
      <c r="M27" s="12">
        <f t="shared" si="15"/>
        <v>32.981481512808692</v>
      </c>
      <c r="N27" s="11"/>
      <c r="O27" s="12"/>
    </row>
    <row r="28" spans="1:15" x14ac:dyDescent="0.2">
      <c r="A28" s="21"/>
      <c r="B28" s="11"/>
      <c r="C28" s="8"/>
      <c r="D28" s="11"/>
      <c r="E28" s="8"/>
      <c r="F28" s="11"/>
      <c r="G28" s="8"/>
      <c r="H28" s="11"/>
      <c r="I28" s="8"/>
      <c r="J28" s="11"/>
      <c r="K28" s="8"/>
      <c r="L28" s="11"/>
      <c r="M28" s="8"/>
      <c r="N28" s="11"/>
      <c r="O28" s="8"/>
    </row>
    <row r="29" spans="1:15" x14ac:dyDescent="0.2">
      <c r="A29" s="10" t="s">
        <v>29</v>
      </c>
      <c r="B29" s="10"/>
      <c r="C29" s="6"/>
      <c r="D29" s="10"/>
      <c r="E29" s="6"/>
      <c r="F29" s="10"/>
      <c r="G29" s="6"/>
      <c r="H29" s="10"/>
      <c r="I29" s="6"/>
      <c r="J29" s="10"/>
      <c r="K29" s="6"/>
      <c r="L29" s="10"/>
      <c r="M29" s="6"/>
      <c r="N29" s="10"/>
      <c r="O29" s="12"/>
    </row>
    <row r="30" spans="1:15" x14ac:dyDescent="0.2">
      <c r="A30" s="14" t="s">
        <v>7</v>
      </c>
      <c r="B30" s="4">
        <f t="shared" ref="B30:M30" si="16">+B31+B32</f>
        <v>1451279.0430209646</v>
      </c>
      <c r="C30" s="40">
        <f t="shared" si="16"/>
        <v>100</v>
      </c>
      <c r="D30" s="4">
        <f t="shared" si="16"/>
        <v>600112.73517363216</v>
      </c>
      <c r="E30" s="40">
        <f t="shared" si="16"/>
        <v>100</v>
      </c>
      <c r="F30" s="4">
        <f t="shared" si="16"/>
        <v>57240.64922701045</v>
      </c>
      <c r="G30" s="40">
        <f t="shared" si="16"/>
        <v>100</v>
      </c>
      <c r="H30" s="4">
        <f t="shared" si="16"/>
        <v>542872.08594662172</v>
      </c>
      <c r="I30" s="40">
        <f t="shared" si="16"/>
        <v>100</v>
      </c>
      <c r="J30" s="4">
        <f t="shared" si="16"/>
        <v>316711.1120092771</v>
      </c>
      <c r="K30" s="40">
        <f t="shared" si="16"/>
        <v>100</v>
      </c>
      <c r="L30" s="4">
        <f t="shared" si="16"/>
        <v>534455.19583805883</v>
      </c>
      <c r="M30" s="40">
        <f t="shared" si="16"/>
        <v>100.00000000000001</v>
      </c>
      <c r="N30" s="42"/>
      <c r="O30" s="44"/>
    </row>
    <row r="31" spans="1:15" x14ac:dyDescent="0.2">
      <c r="A31" s="21" t="s">
        <v>92</v>
      </c>
      <c r="B31" s="159">
        <v>704316.59819667763</v>
      </c>
      <c r="C31" s="12">
        <f>+B31/$B$30*100</f>
        <v>48.530749588348002</v>
      </c>
      <c r="D31" s="77">
        <f t="shared" si="0"/>
        <v>434563.84280047292</v>
      </c>
      <c r="E31" s="12">
        <f>+D31/$D$30*100</f>
        <v>72.413701181452097</v>
      </c>
      <c r="F31" s="159">
        <v>34744.674438135298</v>
      </c>
      <c r="G31" s="12">
        <f>+F31/$F$30*100</f>
        <v>60.69930182018296</v>
      </c>
      <c r="H31" s="159">
        <v>399819.16836233763</v>
      </c>
      <c r="I31" s="12">
        <f>+H31/$H$30*100</f>
        <v>73.648872121535121</v>
      </c>
      <c r="J31" s="159">
        <v>134367.7068319743</v>
      </c>
      <c r="K31" s="12">
        <f>+J31/$J$30*100</f>
        <v>42.425952780601648</v>
      </c>
      <c r="L31" s="159">
        <v>135385.04856423312</v>
      </c>
      <c r="M31" s="12">
        <f>+L31/$L$30*100</f>
        <v>25.331412177954594</v>
      </c>
      <c r="N31" s="11"/>
      <c r="O31" s="12"/>
    </row>
    <row r="32" spans="1:15" x14ac:dyDescent="0.2">
      <c r="A32" s="21" t="s">
        <v>93</v>
      </c>
      <c r="B32" s="159">
        <v>746962.44482428709</v>
      </c>
      <c r="C32" s="12">
        <f>+B32/$B$30*100</f>
        <v>51.469250411651998</v>
      </c>
      <c r="D32" s="77">
        <f t="shared" ref="D32" si="17">+F32+H32</f>
        <v>165548.89237315924</v>
      </c>
      <c r="E32" s="12">
        <f>+D32/$D$30*100</f>
        <v>27.58629881854791</v>
      </c>
      <c r="F32" s="159">
        <v>22495.974788875148</v>
      </c>
      <c r="G32" s="12">
        <f>+F32/$F$30*100</f>
        <v>39.300698179817033</v>
      </c>
      <c r="H32" s="159">
        <v>143052.91758428409</v>
      </c>
      <c r="I32" s="12">
        <f>+H32/$H$30*100</f>
        <v>26.351127878464887</v>
      </c>
      <c r="J32" s="159">
        <v>182343.4051773028</v>
      </c>
      <c r="K32" s="12">
        <f>+J32/$J$30*100</f>
        <v>57.574047219398352</v>
      </c>
      <c r="L32" s="159">
        <v>399070.14727382577</v>
      </c>
      <c r="M32" s="12">
        <f>+L32/$L$30*100</f>
        <v>74.668587822045424</v>
      </c>
      <c r="N32" s="11"/>
      <c r="O32" s="12"/>
    </row>
    <row r="33" spans="1:15" x14ac:dyDescent="0.2">
      <c r="A33" s="9"/>
      <c r="B33" s="77"/>
      <c r="C33" s="12"/>
      <c r="D33" s="77"/>
      <c r="E33" s="12"/>
      <c r="F33" s="77"/>
      <c r="G33" s="12"/>
      <c r="H33" s="77"/>
      <c r="I33" s="12"/>
      <c r="J33" s="77"/>
      <c r="K33" s="12"/>
      <c r="L33" s="77"/>
      <c r="M33" s="12"/>
      <c r="N33" s="11"/>
      <c r="O33" s="12"/>
    </row>
    <row r="34" spans="1:15" x14ac:dyDescent="0.2">
      <c r="A34" s="14" t="s">
        <v>8</v>
      </c>
      <c r="B34" s="4"/>
      <c r="C34" s="40"/>
      <c r="D34" s="4"/>
      <c r="E34" s="40"/>
      <c r="F34" s="4"/>
      <c r="G34" s="40"/>
      <c r="H34" s="4"/>
      <c r="I34" s="40"/>
      <c r="J34" s="4"/>
      <c r="K34" s="40"/>
      <c r="L34" s="4"/>
      <c r="M34" s="40"/>
      <c r="N34" s="42"/>
      <c r="O34" s="43"/>
    </row>
    <row r="35" spans="1:15" x14ac:dyDescent="0.2">
      <c r="A35" s="21" t="s">
        <v>69</v>
      </c>
      <c r="B35" s="159">
        <v>309345.82088106626</v>
      </c>
      <c r="C35" s="12">
        <f>+B35/$B$30*100</f>
        <v>21.315392265097124</v>
      </c>
      <c r="D35" s="77">
        <f t="shared" si="0"/>
        <v>51664.536956202835</v>
      </c>
      <c r="E35" s="12">
        <f>+D35/$D$30*100</f>
        <v>8.609138571481008</v>
      </c>
      <c r="F35" s="159">
        <v>14123.434300919973</v>
      </c>
      <c r="G35" s="12">
        <f>+F35/$F$30*100</f>
        <v>24.673784262837245</v>
      </c>
      <c r="H35" s="159">
        <v>37541.102655282863</v>
      </c>
      <c r="I35" s="12">
        <f>+H35/$H$30*100</f>
        <v>6.9152759235762433</v>
      </c>
      <c r="J35" s="159">
        <v>189290.3215904274</v>
      </c>
      <c r="K35" s="12">
        <f>+J35/$J$30*100</f>
        <v>59.76750243764188</v>
      </c>
      <c r="L35" s="159">
        <v>68390.96233443763</v>
      </c>
      <c r="M35" s="12">
        <f>+L35/$L$30*100</f>
        <v>12.79638833470341</v>
      </c>
      <c r="N35" s="11"/>
      <c r="O35" s="12"/>
    </row>
    <row r="36" spans="1:15" x14ac:dyDescent="0.2">
      <c r="A36" s="21" t="s">
        <v>70</v>
      </c>
      <c r="B36" s="159">
        <v>415630.35433506576</v>
      </c>
      <c r="C36" s="12">
        <f t="shared" ref="C36:C38" si="18">+B36/$B$30*100</f>
        <v>28.638900033304054</v>
      </c>
      <c r="D36" s="77">
        <f t="shared" ref="D36:D38" si="19">+F36+H36</f>
        <v>144681.72925343661</v>
      </c>
      <c r="E36" s="12">
        <f t="shared" ref="E36:E38" si="20">+D36/$D$30*100</f>
        <v>24.109091637852924</v>
      </c>
      <c r="F36" s="159">
        <v>28653.927626531506</v>
      </c>
      <c r="G36" s="12">
        <f t="shared" ref="G36:G38" si="21">+F36/$F$30*100</f>
        <v>50.058704807649924</v>
      </c>
      <c r="H36" s="159">
        <v>116027.80162690511</v>
      </c>
      <c r="I36" s="12">
        <f t="shared" ref="I36:I38" si="22">+H36/$H$30*100</f>
        <v>21.37295407712557</v>
      </c>
      <c r="J36" s="159">
        <v>106784.33526549742</v>
      </c>
      <c r="K36" s="12">
        <f t="shared" ref="K36:K38" si="23">+J36/$J$30*100</f>
        <v>33.716636776031237</v>
      </c>
      <c r="L36" s="159">
        <v>164164.28981613443</v>
      </c>
      <c r="M36" s="12">
        <f t="shared" ref="M36:M38" si="24">+L36/$L$30*100</f>
        <v>30.716193068104552</v>
      </c>
      <c r="N36" s="11"/>
      <c r="O36" s="12"/>
    </row>
    <row r="37" spans="1:15" x14ac:dyDescent="0.2">
      <c r="A37" s="21" t="s">
        <v>71</v>
      </c>
      <c r="B37" s="159">
        <v>349759.3723069171</v>
      </c>
      <c r="C37" s="12">
        <f t="shared" si="18"/>
        <v>24.100077375806535</v>
      </c>
      <c r="D37" s="77">
        <f t="shared" si="19"/>
        <v>177498.55309958657</v>
      </c>
      <c r="E37" s="12">
        <f t="shared" si="20"/>
        <v>29.57753480239516</v>
      </c>
      <c r="F37" s="159">
        <v>9148.8121404144713</v>
      </c>
      <c r="G37" s="12">
        <f t="shared" si="21"/>
        <v>15.983068438184961</v>
      </c>
      <c r="H37" s="159">
        <v>168349.74095917211</v>
      </c>
      <c r="I37" s="12">
        <f t="shared" si="22"/>
        <v>31.010940756995421</v>
      </c>
      <c r="J37" s="159">
        <v>14107.454711107697</v>
      </c>
      <c r="K37" s="12">
        <f t="shared" si="23"/>
        <v>4.4543605122053505</v>
      </c>
      <c r="L37" s="159">
        <v>158153.3644962245</v>
      </c>
      <c r="M37" s="12">
        <f t="shared" si="24"/>
        <v>29.59151033198026</v>
      </c>
      <c r="N37" s="11"/>
      <c r="O37" s="12"/>
    </row>
    <row r="38" spans="1:15" x14ac:dyDescent="0.2">
      <c r="A38" s="21" t="s">
        <v>72</v>
      </c>
      <c r="B38" s="159">
        <v>376543.49549791595</v>
      </c>
      <c r="C38" s="12">
        <f t="shared" si="18"/>
        <v>25.945630325792319</v>
      </c>
      <c r="D38" s="77">
        <f t="shared" si="19"/>
        <v>226267.91586440764</v>
      </c>
      <c r="E38" s="12">
        <f t="shared" si="20"/>
        <v>37.704234988271153</v>
      </c>
      <c r="F38" s="159">
        <v>5314.4751591444819</v>
      </c>
      <c r="G38" s="12">
        <f t="shared" si="21"/>
        <v>9.2844424913278445</v>
      </c>
      <c r="H38" s="159">
        <v>220953.44070526314</v>
      </c>
      <c r="I38" s="12">
        <f t="shared" si="22"/>
        <v>40.700829242303051</v>
      </c>
      <c r="J38" s="159">
        <v>6529.0004422446582</v>
      </c>
      <c r="K38" s="12">
        <f t="shared" si="23"/>
        <v>2.0615002741215505</v>
      </c>
      <c r="L38" s="159">
        <v>143746.57919126481</v>
      </c>
      <c r="M38" s="12">
        <f t="shared" si="24"/>
        <v>26.895908265212253</v>
      </c>
      <c r="N38" s="11"/>
      <c r="O38" s="12"/>
    </row>
    <row r="39" spans="1:15" x14ac:dyDescent="0.2">
      <c r="A39" s="84"/>
      <c r="B39" s="85"/>
      <c r="C39" s="86"/>
      <c r="D39" s="85"/>
      <c r="E39" s="86"/>
      <c r="F39" s="85"/>
      <c r="G39" s="86"/>
      <c r="H39" s="85"/>
      <c r="I39" s="86"/>
      <c r="J39" s="85"/>
      <c r="K39" s="86"/>
      <c r="L39" s="85"/>
      <c r="M39" s="86"/>
      <c r="N39" s="13"/>
    </row>
    <row r="40" spans="1:15" x14ac:dyDescent="0.2">
      <c r="A40" s="57" t="s">
        <v>141</v>
      </c>
      <c r="B40" s="9"/>
      <c r="C40" s="25"/>
      <c r="D40" s="9"/>
      <c r="E40" s="25"/>
      <c r="F40" s="9"/>
      <c r="G40" s="25"/>
      <c r="H40" s="9"/>
      <c r="I40" s="25"/>
      <c r="J40" s="9"/>
      <c r="K40" s="25"/>
      <c r="L40" s="9"/>
      <c r="M40" s="25"/>
      <c r="N40" s="13"/>
    </row>
    <row r="41" spans="1:15" x14ac:dyDescent="0.2">
      <c r="A41" s="58" t="s">
        <v>75</v>
      </c>
      <c r="B41" s="3"/>
      <c r="C41" s="27"/>
      <c r="D41" s="3"/>
      <c r="E41" s="27"/>
      <c r="F41" s="3"/>
      <c r="N41" s="13"/>
    </row>
    <row r="42" spans="1:15" x14ac:dyDescent="0.2">
      <c r="A42" s="58" t="s">
        <v>76</v>
      </c>
      <c r="B42" s="3"/>
      <c r="C42" s="27"/>
      <c r="D42" s="3"/>
      <c r="E42" s="27"/>
      <c r="F42" s="9"/>
      <c r="N42" s="13"/>
    </row>
    <row r="43" spans="1:15" x14ac:dyDescent="0.2">
      <c r="A43" s="58"/>
      <c r="B43" s="3"/>
      <c r="C43" s="27"/>
      <c r="D43" s="3"/>
      <c r="E43" s="27"/>
      <c r="F43" s="9"/>
      <c r="N43" s="13"/>
    </row>
    <row r="44" spans="1:15" x14ac:dyDescent="0.2">
      <c r="A44" s="58"/>
      <c r="B44" s="3"/>
      <c r="C44" s="27"/>
      <c r="D44" s="3"/>
      <c r="E44" s="27"/>
      <c r="F44" s="9"/>
      <c r="N44" s="13"/>
    </row>
    <row r="45" spans="1:15" x14ac:dyDescent="0.2">
      <c r="A45" s="58"/>
      <c r="B45" s="3"/>
      <c r="C45" s="27"/>
      <c r="D45" s="3"/>
      <c r="E45" s="27"/>
      <c r="F45" s="9"/>
      <c r="N45" s="13"/>
    </row>
    <row r="46" spans="1:15" x14ac:dyDescent="0.2">
      <c r="A46" s="4"/>
      <c r="B46" s="3"/>
      <c r="C46" s="27"/>
      <c r="D46" s="3"/>
      <c r="E46" s="27"/>
      <c r="F46" s="13"/>
      <c r="N46" s="13"/>
    </row>
    <row r="47" spans="1:15" x14ac:dyDescent="0.2">
      <c r="A47" s="177" t="s">
        <v>74</v>
      </c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</row>
    <row r="48" spans="1:15" x14ac:dyDescent="0.2">
      <c r="A48" s="9" t="s">
        <v>77</v>
      </c>
      <c r="B48" s="9"/>
      <c r="C48" s="25"/>
      <c r="D48" s="9"/>
      <c r="E48" s="25"/>
      <c r="F48" s="9"/>
      <c r="N48" s="13"/>
    </row>
    <row r="49" spans="1:15" ht="11.25" customHeight="1" x14ac:dyDescent="0.2">
      <c r="A49" s="174" t="s">
        <v>11</v>
      </c>
      <c r="B49" s="174" t="s">
        <v>0</v>
      </c>
      <c r="C49" s="174"/>
      <c r="D49" s="178" t="s">
        <v>9</v>
      </c>
      <c r="E49" s="178"/>
      <c r="F49" s="178"/>
      <c r="G49" s="178"/>
      <c r="H49" s="178"/>
      <c r="I49" s="178"/>
      <c r="J49" s="174" t="s">
        <v>6</v>
      </c>
      <c r="K49" s="174"/>
      <c r="L49" s="174" t="s">
        <v>10</v>
      </c>
      <c r="M49" s="174"/>
      <c r="N49" s="174"/>
      <c r="O49" s="174"/>
    </row>
    <row r="50" spans="1:15" ht="11.25" customHeight="1" x14ac:dyDescent="0.2">
      <c r="A50" s="175"/>
      <c r="B50" s="175"/>
      <c r="C50" s="175"/>
      <c r="D50" s="179" t="s">
        <v>0</v>
      </c>
      <c r="E50" s="179"/>
      <c r="F50" s="179" t="s">
        <v>4</v>
      </c>
      <c r="G50" s="179"/>
      <c r="H50" s="179" t="s">
        <v>5</v>
      </c>
      <c r="I50" s="179"/>
      <c r="J50" s="175"/>
      <c r="K50" s="175"/>
      <c r="L50" s="175"/>
      <c r="M50" s="175"/>
      <c r="N50" s="176"/>
      <c r="O50" s="176"/>
    </row>
    <row r="51" spans="1:15" x14ac:dyDescent="0.2">
      <c r="A51" s="176"/>
      <c r="B51" s="46" t="s">
        <v>3</v>
      </c>
      <c r="C51" s="47" t="s">
        <v>33</v>
      </c>
      <c r="D51" s="46" t="s">
        <v>3</v>
      </c>
      <c r="E51" s="47" t="s">
        <v>34</v>
      </c>
      <c r="F51" s="46" t="s">
        <v>3</v>
      </c>
      <c r="G51" s="47" t="s">
        <v>34</v>
      </c>
      <c r="H51" s="46" t="s">
        <v>3</v>
      </c>
      <c r="I51" s="47" t="s">
        <v>34</v>
      </c>
      <c r="J51" s="46" t="s">
        <v>3</v>
      </c>
      <c r="K51" s="47" t="s">
        <v>34</v>
      </c>
      <c r="L51" s="46" t="s">
        <v>3</v>
      </c>
      <c r="M51" s="47" t="s">
        <v>34</v>
      </c>
      <c r="N51" s="60"/>
      <c r="O51" s="24"/>
    </row>
    <row r="52" spans="1:15" x14ac:dyDescent="0.2">
      <c r="A52" s="55"/>
      <c r="B52" s="56"/>
      <c r="C52" s="31"/>
      <c r="D52" s="56"/>
      <c r="E52" s="31"/>
      <c r="F52" s="56"/>
      <c r="G52" s="31"/>
      <c r="H52" s="56"/>
      <c r="I52" s="31"/>
      <c r="J52" s="56"/>
      <c r="K52" s="31"/>
      <c r="L52" s="56"/>
      <c r="M52" s="31"/>
      <c r="N52" s="56"/>
      <c r="O52" s="31"/>
    </row>
    <row r="53" spans="1:15" x14ac:dyDescent="0.2">
      <c r="A53" s="10" t="s">
        <v>30</v>
      </c>
      <c r="B53" s="4"/>
      <c r="C53" s="40"/>
      <c r="D53" s="4"/>
      <c r="E53" s="40"/>
      <c r="F53" s="4"/>
      <c r="G53" s="40"/>
      <c r="H53" s="4"/>
      <c r="I53" s="40"/>
      <c r="J53" s="4"/>
      <c r="K53" s="40"/>
      <c r="L53" s="4"/>
      <c r="M53" s="40"/>
      <c r="N53" s="10"/>
      <c r="O53" s="6"/>
    </row>
    <row r="54" spans="1:15" x14ac:dyDescent="0.2">
      <c r="A54" s="14" t="s">
        <v>7</v>
      </c>
      <c r="B54" s="4">
        <v>378311.15921651752</v>
      </c>
      <c r="C54" s="40">
        <v>100</v>
      </c>
      <c r="D54" s="4">
        <f t="shared" si="0"/>
        <v>148875.72883743563</v>
      </c>
      <c r="E54" s="40">
        <f>+D54/$B$54*100</f>
        <v>39.352719371471167</v>
      </c>
      <c r="F54" s="4">
        <v>31609.060939214713</v>
      </c>
      <c r="G54" s="40">
        <f t="shared" ref="G54:I54" si="25">+F54/$D54*100</f>
        <v>21.231842951197319</v>
      </c>
      <c r="H54" s="4">
        <v>117266.66789822093</v>
      </c>
      <c r="I54" s="40">
        <f t="shared" si="25"/>
        <v>78.768157048802692</v>
      </c>
      <c r="J54" s="4">
        <v>169075.41129689055</v>
      </c>
      <c r="K54" s="40">
        <f t="shared" ref="K54" si="26">+J54/$B54*100</f>
        <v>44.692155432857376</v>
      </c>
      <c r="L54" s="4">
        <v>60360.019082189647</v>
      </c>
      <c r="M54" s="40">
        <f t="shared" ref="M54" si="27">+L54/$B54*100</f>
        <v>15.955125195671007</v>
      </c>
      <c r="N54" s="42"/>
      <c r="O54" s="43"/>
    </row>
    <row r="55" spans="1:15" x14ac:dyDescent="0.2">
      <c r="A55" s="21" t="s">
        <v>92</v>
      </c>
      <c r="B55" s="159">
        <v>177128.156872327</v>
      </c>
      <c r="C55" s="133">
        <v>46.820759197048126</v>
      </c>
      <c r="D55" s="159">
        <f t="shared" ref="D55:D56" si="28">+F55+H55</f>
        <v>76843.246598325277</v>
      </c>
      <c r="E55" s="133">
        <f t="shared" ref="E55:E56" si="29">+D55/$B$54*100</f>
        <v>20.31218078723019</v>
      </c>
      <c r="F55" s="159">
        <v>18660.074076380435</v>
      </c>
      <c r="G55" s="133">
        <f t="shared" ref="G55:G56" si="30">+F55/$D55*100</f>
        <v>24.283297364985504</v>
      </c>
      <c r="H55" s="159">
        <v>58183.172521944842</v>
      </c>
      <c r="I55" s="133">
        <f t="shared" ref="I55:I56" si="31">+H55/$D55*100</f>
        <v>75.716702635014499</v>
      </c>
      <c r="J55" s="159">
        <v>77562.378838424993</v>
      </c>
      <c r="K55" s="133">
        <f t="shared" ref="K55:K56" si="32">+J55/$B55*100</f>
        <v>43.788847695361909</v>
      </c>
      <c r="L55" s="159">
        <v>22722.531435577082</v>
      </c>
      <c r="M55" s="133">
        <f t="shared" ref="M55:M56" si="33">+L55/$B55*100</f>
        <v>12.828300049413013</v>
      </c>
      <c r="N55" s="11"/>
      <c r="O55" s="12"/>
    </row>
    <row r="56" spans="1:15" x14ac:dyDescent="0.2">
      <c r="A56" s="21" t="s">
        <v>93</v>
      </c>
      <c r="B56" s="159">
        <v>201183.00234418848</v>
      </c>
      <c r="C56" s="133">
        <v>53.179240802951334</v>
      </c>
      <c r="D56" s="159">
        <f t="shared" si="28"/>
        <v>72032.482239110337</v>
      </c>
      <c r="E56" s="133">
        <f t="shared" si="29"/>
        <v>19.040538584240981</v>
      </c>
      <c r="F56" s="159">
        <v>12948.986862834259</v>
      </c>
      <c r="G56" s="133">
        <f t="shared" si="30"/>
        <v>17.976593975826578</v>
      </c>
      <c r="H56" s="159">
        <v>59083.495376276071</v>
      </c>
      <c r="I56" s="133">
        <f t="shared" si="31"/>
        <v>82.023406024173411</v>
      </c>
      <c r="J56" s="159">
        <v>91513.032458465692</v>
      </c>
      <c r="K56" s="133">
        <f t="shared" si="32"/>
        <v>45.487457385640909</v>
      </c>
      <c r="L56" s="159">
        <v>37637.487646612681</v>
      </c>
      <c r="M56" s="133">
        <f t="shared" si="33"/>
        <v>18.708085279601107</v>
      </c>
      <c r="N56" s="11"/>
      <c r="O56" s="12"/>
    </row>
    <row r="57" spans="1:15" x14ac:dyDescent="0.2">
      <c r="A57" s="10"/>
      <c r="B57" s="9"/>
      <c r="C57" s="62"/>
      <c r="D57" s="9"/>
      <c r="E57" s="62"/>
      <c r="F57" s="9"/>
      <c r="G57" s="62"/>
      <c r="H57" s="9"/>
      <c r="I57" s="62"/>
      <c r="J57" s="9"/>
      <c r="K57" s="62"/>
      <c r="L57" s="9"/>
      <c r="M57" s="62"/>
      <c r="N57" s="9"/>
      <c r="O57" s="62"/>
    </row>
    <row r="58" spans="1:15" x14ac:dyDescent="0.2">
      <c r="A58" s="14" t="s">
        <v>8</v>
      </c>
      <c r="B58" s="4"/>
      <c r="C58" s="40"/>
      <c r="D58" s="4"/>
      <c r="E58" s="40"/>
      <c r="F58" s="4"/>
      <c r="G58" s="62"/>
      <c r="H58" s="4"/>
      <c r="I58" s="62"/>
      <c r="J58" s="4"/>
      <c r="K58" s="62"/>
      <c r="L58" s="4"/>
      <c r="M58" s="62"/>
      <c r="N58" s="4"/>
      <c r="O58" s="40"/>
    </row>
    <row r="59" spans="1:15" x14ac:dyDescent="0.2">
      <c r="A59" s="21" t="s">
        <v>69</v>
      </c>
      <c r="B59" s="11">
        <v>65096.566946874809</v>
      </c>
      <c r="C59" s="12">
        <v>17.20714955426898</v>
      </c>
      <c r="D59" s="11">
        <f t="shared" si="0"/>
        <v>1366.6071751360719</v>
      </c>
      <c r="E59" s="12">
        <f>+D59/B59*100</f>
        <v>2.0993536821248311</v>
      </c>
      <c r="F59" s="11">
        <v>1151.6352599461279</v>
      </c>
      <c r="G59" s="12">
        <f t="shared" ref="G59:I59" si="34">+F59/$D59*100</f>
        <v>84.269662921348313</v>
      </c>
      <c r="H59" s="11">
        <v>214.97191518994387</v>
      </c>
      <c r="I59" s="12">
        <f t="shared" si="34"/>
        <v>15.730337078651685</v>
      </c>
      <c r="J59" s="11">
        <v>59720.733553446298</v>
      </c>
      <c r="K59" s="12">
        <f t="shared" ref="K59:M59" si="35">+J59/$B59*100</f>
        <v>91.741755908855041</v>
      </c>
      <c r="L59" s="11">
        <v>4009.2262182924533</v>
      </c>
      <c r="M59" s="12">
        <f t="shared" si="35"/>
        <v>6.1588904090201488</v>
      </c>
      <c r="N59" s="11"/>
      <c r="O59" s="12"/>
    </row>
    <row r="60" spans="1:15" x14ac:dyDescent="0.2">
      <c r="A60" s="21" t="s">
        <v>70</v>
      </c>
      <c r="B60" s="11">
        <v>99901.03185402001</v>
      </c>
      <c r="C60" s="12">
        <v>26.407106800897722</v>
      </c>
      <c r="D60" s="11">
        <f t="shared" ref="D60:D62" si="36">+F60+H60</f>
        <v>19596.225583243315</v>
      </c>
      <c r="E60" s="12">
        <f t="shared" ref="E60:E62" si="37">+D60/B60*100</f>
        <v>19.61563881730293</v>
      </c>
      <c r="F60" s="11">
        <v>7643.7870986824328</v>
      </c>
      <c r="G60" s="12">
        <f t="shared" ref="G60:G62" si="38">+F60/$D60*100</f>
        <v>39.006425325184132</v>
      </c>
      <c r="H60" s="11">
        <v>11952.438484560882</v>
      </c>
      <c r="I60" s="12">
        <f t="shared" ref="I60:I62" si="39">+H60/$D60*100</f>
        <v>60.993574674815868</v>
      </c>
      <c r="J60" s="11">
        <v>63649.089384595849</v>
      </c>
      <c r="K60" s="12">
        <f t="shared" ref="K60:K62" si="40">+J60/$B60*100</f>
        <v>63.712144112387982</v>
      </c>
      <c r="L60" s="11">
        <v>16655.716886180868</v>
      </c>
      <c r="M60" s="12">
        <f t="shared" ref="M60:M62" si="41">+L60/$B60*100</f>
        <v>16.672217070309113</v>
      </c>
      <c r="N60" s="11"/>
      <c r="O60" s="12"/>
    </row>
    <row r="61" spans="1:15" x14ac:dyDescent="0.2">
      <c r="A61" s="21" t="s">
        <v>71</v>
      </c>
      <c r="B61" s="11">
        <v>91852.892819623128</v>
      </c>
      <c r="C61" s="12">
        <v>24.27972069601396</v>
      </c>
      <c r="D61" s="11">
        <f t="shared" si="36"/>
        <v>42351.002806098884</v>
      </c>
      <c r="E61" s="12">
        <f t="shared" si="37"/>
        <v>46.107424062588876</v>
      </c>
      <c r="F61" s="11">
        <v>8803.6117649215084</v>
      </c>
      <c r="G61" s="12">
        <f t="shared" si="38"/>
        <v>20.787256928078495</v>
      </c>
      <c r="H61" s="11">
        <v>33547.391041177376</v>
      </c>
      <c r="I61" s="12">
        <f t="shared" si="39"/>
        <v>79.212743071921508</v>
      </c>
      <c r="J61" s="11">
        <v>31715.523221023075</v>
      </c>
      <c r="K61" s="12">
        <f t="shared" si="40"/>
        <v>34.52860573842208</v>
      </c>
      <c r="L61" s="11">
        <v>17786.366792501307</v>
      </c>
      <c r="M61" s="12">
        <f t="shared" si="41"/>
        <v>19.363970198989193</v>
      </c>
      <c r="N61" s="11"/>
      <c r="O61" s="12"/>
    </row>
    <row r="62" spans="1:15" x14ac:dyDescent="0.2">
      <c r="A62" s="21" t="s">
        <v>72</v>
      </c>
      <c r="B62" s="11">
        <v>121460.66759599801</v>
      </c>
      <c r="C62" s="12">
        <v>32.106022948818925</v>
      </c>
      <c r="D62" s="11">
        <f t="shared" si="36"/>
        <v>85561.893272957474</v>
      </c>
      <c r="E62" s="12">
        <f t="shared" si="37"/>
        <v>70.44411575074912</v>
      </c>
      <c r="F62" s="11">
        <v>14010.026815664627</v>
      </c>
      <c r="G62" s="12">
        <f t="shared" si="38"/>
        <v>16.374143067370166</v>
      </c>
      <c r="H62" s="11">
        <v>71551.866457292839</v>
      </c>
      <c r="I62" s="12">
        <f t="shared" si="39"/>
        <v>83.62585693262983</v>
      </c>
      <c r="J62" s="11">
        <v>13990.065137825561</v>
      </c>
      <c r="K62" s="12">
        <f t="shared" si="40"/>
        <v>11.5181856108014</v>
      </c>
      <c r="L62" s="11">
        <v>21908.709185215153</v>
      </c>
      <c r="M62" s="12">
        <f t="shared" si="41"/>
        <v>18.037698638449623</v>
      </c>
      <c r="N62" s="11"/>
      <c r="O62" s="12"/>
    </row>
    <row r="63" spans="1:15" x14ac:dyDescent="0.2">
      <c r="A63" s="21"/>
      <c r="B63" s="11"/>
      <c r="C63" s="12"/>
      <c r="D63" s="11"/>
      <c r="E63" s="12"/>
      <c r="F63" s="11"/>
      <c r="G63" s="12"/>
      <c r="H63" s="11"/>
      <c r="I63" s="12"/>
      <c r="J63" s="11"/>
      <c r="K63" s="12"/>
      <c r="L63" s="11"/>
      <c r="M63" s="12"/>
      <c r="N63" s="11"/>
      <c r="O63" s="12"/>
    </row>
    <row r="64" spans="1:15" x14ac:dyDescent="0.2">
      <c r="A64" s="10" t="s">
        <v>31</v>
      </c>
      <c r="B64" s="10"/>
      <c r="C64" s="6"/>
      <c r="D64" s="10"/>
      <c r="E64" s="6"/>
      <c r="F64" s="10"/>
      <c r="G64" s="6"/>
      <c r="H64" s="10"/>
      <c r="I64" s="6"/>
      <c r="J64" s="10"/>
      <c r="K64" s="6"/>
      <c r="L64" s="10"/>
      <c r="M64" s="6"/>
      <c r="N64" s="10"/>
      <c r="O64" s="6"/>
    </row>
    <row r="65" spans="1:15" x14ac:dyDescent="0.2">
      <c r="A65" s="14" t="s">
        <v>7</v>
      </c>
      <c r="B65" s="4">
        <v>221186.6298415513</v>
      </c>
      <c r="C65" s="40">
        <v>100</v>
      </c>
      <c r="D65" s="4">
        <f t="shared" si="0"/>
        <v>104028.74597548787</v>
      </c>
      <c r="E65" s="40">
        <f>+D65/B65*100</f>
        <v>47.032113129988751</v>
      </c>
      <c r="F65" s="4">
        <v>18152.433947638456</v>
      </c>
      <c r="G65" s="40">
        <f t="shared" ref="G65:I66" si="42">+F65/$D65*100</f>
        <v>17.449440322885067</v>
      </c>
      <c r="H65" s="4">
        <v>85876.312027849403</v>
      </c>
      <c r="I65" s="40">
        <f t="shared" si="42"/>
        <v>82.550559677114919</v>
      </c>
      <c r="J65" s="4">
        <v>76544.097254369248</v>
      </c>
      <c r="K65" s="40">
        <f t="shared" ref="K65:M70" si="43">+J65/$B65*100</f>
        <v>34.606113990344802</v>
      </c>
      <c r="L65" s="4">
        <v>40613.786611693598</v>
      </c>
      <c r="M65" s="40">
        <f t="shared" si="43"/>
        <v>18.361772879666187</v>
      </c>
      <c r="N65" s="42"/>
      <c r="O65" s="43"/>
    </row>
    <row r="66" spans="1:15" x14ac:dyDescent="0.2">
      <c r="A66" s="21" t="s">
        <v>92</v>
      </c>
      <c r="B66" s="77">
        <v>108127.73139306759</v>
      </c>
      <c r="C66" s="62">
        <v>48.885292691753428</v>
      </c>
      <c r="D66" s="77">
        <f t="shared" si="0"/>
        <v>58403.745798750213</v>
      </c>
      <c r="E66" s="62">
        <f>+D66/B66*100</f>
        <v>54.013660553406062</v>
      </c>
      <c r="F66" s="77">
        <v>8912.3481758061898</v>
      </c>
      <c r="G66" s="62">
        <f t="shared" si="42"/>
        <v>15.259891388673404</v>
      </c>
      <c r="H66" s="77">
        <v>49491.397622944023</v>
      </c>
      <c r="I66" s="62">
        <f t="shared" si="42"/>
        <v>84.74010861132659</v>
      </c>
      <c r="J66" s="77">
        <v>39118.578224293502</v>
      </c>
      <c r="K66" s="62">
        <f t="shared" si="43"/>
        <v>36.178117972427486</v>
      </c>
      <c r="L66" s="77">
        <v>10605.407370023906</v>
      </c>
      <c r="M66" s="62">
        <f t="shared" si="43"/>
        <v>9.8082214741664799</v>
      </c>
      <c r="N66" s="11"/>
      <c r="O66" s="12"/>
    </row>
    <row r="67" spans="1:15" x14ac:dyDescent="0.2">
      <c r="A67" s="21" t="s">
        <v>93</v>
      </c>
      <c r="B67" s="77">
        <v>113058.89844848322</v>
      </c>
      <c r="C67" s="62">
        <v>51.114707308246345</v>
      </c>
      <c r="D67" s="77">
        <f t="shared" ref="D67" si="44">+F67+H67</f>
        <v>45625.000176737667</v>
      </c>
      <c r="E67" s="62">
        <f>+D67/B67*100</f>
        <v>40.355072270164833</v>
      </c>
      <c r="F67" s="77">
        <v>9240.0857718322768</v>
      </c>
      <c r="G67" s="62">
        <f t="shared" ref="G67" si="45">+F67/$D67*100</f>
        <v>20.252242709126435</v>
      </c>
      <c r="H67" s="77">
        <v>36384.914404905394</v>
      </c>
      <c r="I67" s="62">
        <f t="shared" ref="I67" si="46">+H67/$D67*100</f>
        <v>79.747757290873579</v>
      </c>
      <c r="J67" s="77">
        <v>37425.519030075775</v>
      </c>
      <c r="K67" s="62">
        <f t="shared" ref="K67" si="47">+J67/$B67*100</f>
        <v>33.102674396858028</v>
      </c>
      <c r="L67" s="77">
        <v>30008.379241669718</v>
      </c>
      <c r="M67" s="62">
        <f t="shared" ref="M67" si="48">+L67/$B67*100</f>
        <v>26.54225333297709</v>
      </c>
      <c r="N67" s="11"/>
      <c r="O67" s="12"/>
    </row>
    <row r="68" spans="1:15" x14ac:dyDescent="0.2">
      <c r="A68" s="9"/>
      <c r="B68" s="134"/>
      <c r="C68" s="62"/>
      <c r="D68" s="134"/>
      <c r="E68" s="62"/>
      <c r="F68" s="134"/>
      <c r="G68" s="62"/>
      <c r="H68" s="134"/>
      <c r="I68" s="62"/>
      <c r="J68" s="134"/>
      <c r="K68" s="62"/>
      <c r="L68" s="134"/>
      <c r="M68" s="62"/>
      <c r="N68" s="9"/>
      <c r="O68" s="62"/>
    </row>
    <row r="69" spans="1:15" x14ac:dyDescent="0.2">
      <c r="A69" s="14" t="s">
        <v>8</v>
      </c>
      <c r="B69" s="4"/>
      <c r="C69" s="40"/>
      <c r="D69" s="4"/>
      <c r="E69" s="40"/>
      <c r="F69" s="4"/>
      <c r="G69" s="62"/>
      <c r="H69" s="4"/>
      <c r="I69" s="62"/>
      <c r="J69" s="4"/>
      <c r="K69" s="62"/>
      <c r="L69" s="4"/>
      <c r="M69" s="62"/>
      <c r="N69" s="42"/>
      <c r="O69" s="43"/>
    </row>
    <row r="70" spans="1:15" x14ac:dyDescent="0.2">
      <c r="A70" s="21" t="s">
        <v>69</v>
      </c>
      <c r="B70" s="77">
        <v>36538.966178152681</v>
      </c>
      <c r="C70" s="62">
        <v>16.519518473755689</v>
      </c>
      <c r="D70" s="77">
        <f t="shared" si="0"/>
        <v>3171.6541550911707</v>
      </c>
      <c r="E70" s="62">
        <f>+D70/B70*100</f>
        <v>8.6801967511263669</v>
      </c>
      <c r="F70" s="77">
        <v>2748.7669344123478</v>
      </c>
      <c r="G70" s="62">
        <f t="shared" ref="G70:I70" si="49">+F70/$D70*100</f>
        <v>86.666666666666671</v>
      </c>
      <c r="H70" s="77">
        <v>422.88722067882276</v>
      </c>
      <c r="I70" s="62">
        <f t="shared" si="49"/>
        <v>13.333333333333334</v>
      </c>
      <c r="J70" s="77">
        <v>31210.587197599511</v>
      </c>
      <c r="K70" s="62">
        <f t="shared" si="43"/>
        <v>85.417269458107697</v>
      </c>
      <c r="L70" s="77">
        <v>2156.7248254619958</v>
      </c>
      <c r="M70" s="62">
        <f t="shared" si="43"/>
        <v>5.9025337907659274</v>
      </c>
      <c r="N70" s="11"/>
      <c r="O70" s="12"/>
    </row>
    <row r="71" spans="1:15" x14ac:dyDescent="0.2">
      <c r="A71" s="21" t="s">
        <v>70</v>
      </c>
      <c r="B71" s="77">
        <v>59608.974377684826</v>
      </c>
      <c r="C71" s="62">
        <v>26.949628203289755</v>
      </c>
      <c r="D71" s="77">
        <f t="shared" ref="D71:D73" si="50">+F71+H71</f>
        <v>16747.844250383798</v>
      </c>
      <c r="E71" s="62">
        <f t="shared" ref="E71:E73" si="51">+D71/B71*100</f>
        <v>28.096179183135732</v>
      </c>
      <c r="F71" s="77">
        <v>4429.7436366106685</v>
      </c>
      <c r="G71" s="62">
        <f t="shared" ref="G71:G73" si="52">+F71/$D71*100</f>
        <v>26.449634773198678</v>
      </c>
      <c r="H71" s="77">
        <v>12318.100613773129</v>
      </c>
      <c r="I71" s="62">
        <f t="shared" ref="I71:I73" si="53">+H71/$D71*100</f>
        <v>73.550365226801318</v>
      </c>
      <c r="J71" s="77">
        <v>31716.541550911683</v>
      </c>
      <c r="K71" s="62">
        <f t="shared" ref="K71:K73" si="54">+J71/$B71*100</f>
        <v>53.207661903314118</v>
      </c>
      <c r="L71" s="77">
        <v>11144.588576389406</v>
      </c>
      <c r="M71" s="62">
        <f t="shared" ref="M71:M73" si="55">+L71/$B71*100</f>
        <v>18.696158913550249</v>
      </c>
      <c r="N71" s="11"/>
      <c r="O71" s="12"/>
    </row>
    <row r="72" spans="1:15" x14ac:dyDescent="0.2">
      <c r="A72" s="21" t="s">
        <v>71</v>
      </c>
      <c r="B72" s="77">
        <v>60101.335927475193</v>
      </c>
      <c r="C72" s="62">
        <v>27.172228253818613</v>
      </c>
      <c r="D72" s="77">
        <f t="shared" si="50"/>
        <v>37949.597121417035</v>
      </c>
      <c r="E72" s="62">
        <f t="shared" si="51"/>
        <v>63.142684826858329</v>
      </c>
      <c r="F72" s="77">
        <v>6449.0301153520468</v>
      </c>
      <c r="G72" s="62">
        <f t="shared" si="52"/>
        <v>16.99367214550087</v>
      </c>
      <c r="H72" s="77">
        <v>31500.56700606499</v>
      </c>
      <c r="I72" s="62">
        <f t="shared" si="53"/>
        <v>83.006327854499133</v>
      </c>
      <c r="J72" s="77">
        <v>10233.870740427514</v>
      </c>
      <c r="K72" s="62">
        <f t="shared" si="54"/>
        <v>17.027692616977458</v>
      </c>
      <c r="L72" s="77">
        <v>11917.868065630677</v>
      </c>
      <c r="M72" s="62">
        <f t="shared" si="55"/>
        <v>19.829622556164264</v>
      </c>
      <c r="N72" s="11"/>
      <c r="O72" s="12"/>
    </row>
    <row r="73" spans="1:15" x14ac:dyDescent="0.2">
      <c r="A73" s="21" t="s">
        <v>72</v>
      </c>
      <c r="B73" s="77">
        <v>64937.353358238026</v>
      </c>
      <c r="C73" s="62">
        <v>29.35862506913568</v>
      </c>
      <c r="D73" s="77">
        <f t="shared" si="50"/>
        <v>46159.650448595894</v>
      </c>
      <c r="E73" s="62">
        <f t="shared" si="51"/>
        <v>71.083356591310832</v>
      </c>
      <c r="F73" s="77">
        <v>4524.8932612634035</v>
      </c>
      <c r="G73" s="62">
        <f t="shared" si="52"/>
        <v>9.8027026142721656</v>
      </c>
      <c r="H73" s="77">
        <v>41634.757187332492</v>
      </c>
      <c r="I73" s="62">
        <f t="shared" si="53"/>
        <v>90.197297385727836</v>
      </c>
      <c r="J73" s="77">
        <v>3383.0977654305821</v>
      </c>
      <c r="K73" s="62">
        <f t="shared" si="54"/>
        <v>5.2097869569262301</v>
      </c>
      <c r="L73" s="77">
        <v>15394.605144211564</v>
      </c>
      <c r="M73" s="62">
        <f t="shared" si="55"/>
        <v>23.706856451762963</v>
      </c>
      <c r="N73" s="11"/>
      <c r="O73" s="12"/>
    </row>
    <row r="74" spans="1:15" x14ac:dyDescent="0.2">
      <c r="A74" s="21"/>
      <c r="B74" s="134"/>
      <c r="C74" s="135"/>
      <c r="D74" s="134"/>
      <c r="E74" s="135"/>
      <c r="F74" s="134"/>
      <c r="G74" s="135"/>
      <c r="H74" s="134"/>
      <c r="I74" s="135"/>
      <c r="J74" s="134"/>
      <c r="K74" s="135"/>
      <c r="L74" s="134"/>
      <c r="M74" s="135"/>
      <c r="N74" s="9"/>
      <c r="O74" s="8"/>
    </row>
    <row r="75" spans="1:15" x14ac:dyDescent="0.2">
      <c r="A75" s="10" t="s">
        <v>32</v>
      </c>
      <c r="B75" s="4"/>
      <c r="C75" s="40"/>
      <c r="D75" s="4"/>
      <c r="E75" s="40"/>
      <c r="F75" s="4"/>
      <c r="G75" s="40"/>
      <c r="H75" s="4"/>
      <c r="I75" s="40"/>
      <c r="J75" s="4"/>
      <c r="K75" s="40"/>
      <c r="L75" s="4"/>
      <c r="M75" s="40"/>
      <c r="N75" s="10"/>
      <c r="O75" s="6"/>
    </row>
    <row r="76" spans="1:15" x14ac:dyDescent="0.2">
      <c r="A76" s="14" t="s">
        <v>7</v>
      </c>
      <c r="B76" s="4">
        <v>1221727.5155809016</v>
      </c>
      <c r="C76" s="40">
        <v>100</v>
      </c>
      <c r="D76" s="4">
        <f t="shared" ref="D76:D81" si="56">+F76+H76</f>
        <v>527844.5915968921</v>
      </c>
      <c r="E76" s="40">
        <f>+D76/B76*100</f>
        <v>43.204772329770677</v>
      </c>
      <c r="F76" s="4">
        <v>85989.705566658755</v>
      </c>
      <c r="G76" s="40">
        <f t="shared" ref="G76:I77" si="57">+F76/$D76*100</f>
        <v>16.290724000129181</v>
      </c>
      <c r="H76" s="4">
        <v>441854.88603023341</v>
      </c>
      <c r="I76" s="40">
        <f t="shared" si="57"/>
        <v>83.70927599987084</v>
      </c>
      <c r="J76" s="4">
        <v>391724.35393381654</v>
      </c>
      <c r="K76" s="40">
        <f t="shared" ref="K76:M81" si="58">+J76/$B76*100</f>
        <v>32.063152293624256</v>
      </c>
      <c r="L76" s="4">
        <v>302158.57005018916</v>
      </c>
      <c r="M76" s="40">
        <f t="shared" si="58"/>
        <v>24.732075376604751</v>
      </c>
      <c r="N76" s="42"/>
      <c r="O76" s="43"/>
    </row>
    <row r="77" spans="1:15" x14ac:dyDescent="0.2">
      <c r="A77" s="21" t="s">
        <v>92</v>
      </c>
      <c r="B77" s="77">
        <v>565352.08681586222</v>
      </c>
      <c r="C77" s="62">
        <v>46.274810021533405</v>
      </c>
      <c r="D77" s="77">
        <f t="shared" si="56"/>
        <v>303734.66212442378</v>
      </c>
      <c r="E77" s="62">
        <f>+D77/B77*100</f>
        <v>53.724867955312163</v>
      </c>
      <c r="F77" s="77">
        <v>41644.767971108522</v>
      </c>
      <c r="G77" s="62">
        <f t="shared" si="57"/>
        <v>13.710904010701583</v>
      </c>
      <c r="H77" s="77">
        <v>262089.89415331522</v>
      </c>
      <c r="I77" s="62">
        <f t="shared" si="57"/>
        <v>86.289095989298403</v>
      </c>
      <c r="J77" s="77">
        <v>179587.12784075161</v>
      </c>
      <c r="K77" s="62">
        <f t="shared" si="58"/>
        <v>31.765537269387313</v>
      </c>
      <c r="L77" s="77">
        <v>82030.296850690022</v>
      </c>
      <c r="M77" s="62">
        <f t="shared" si="58"/>
        <v>14.509594775301087</v>
      </c>
      <c r="N77" s="11"/>
      <c r="O77" s="12"/>
    </row>
    <row r="78" spans="1:15" x14ac:dyDescent="0.2">
      <c r="A78" s="21" t="s">
        <v>93</v>
      </c>
      <c r="B78" s="77">
        <v>656375.42876503838</v>
      </c>
      <c r="C78" s="62">
        <v>53.725189978466503</v>
      </c>
      <c r="D78" s="77">
        <f t="shared" ref="D78" si="59">+F78+H78</f>
        <v>224109.92947247156</v>
      </c>
      <c r="E78" s="62">
        <f>+D78/B78*100</f>
        <v>34.143558648155278</v>
      </c>
      <c r="F78" s="77">
        <v>44344.937595550255</v>
      </c>
      <c r="G78" s="62">
        <f t="shared" ref="G78" si="60">+F78/$D78*100</f>
        <v>19.787136473574833</v>
      </c>
      <c r="H78" s="77">
        <v>179764.9918769213</v>
      </c>
      <c r="I78" s="62">
        <f t="shared" ref="I78" si="61">+H78/$D78*100</f>
        <v>80.212863526425167</v>
      </c>
      <c r="J78" s="77">
        <v>212137.22609306657</v>
      </c>
      <c r="K78" s="62">
        <f t="shared" ref="K78" si="62">+J78/$B78*100</f>
        <v>32.319495337020754</v>
      </c>
      <c r="L78" s="77">
        <v>220128.27319950017</v>
      </c>
      <c r="M78" s="62">
        <f t="shared" ref="M78" si="63">+L78/$B78*100</f>
        <v>33.536946014823954</v>
      </c>
      <c r="N78" s="11"/>
      <c r="O78" s="12"/>
    </row>
    <row r="79" spans="1:15" x14ac:dyDescent="0.2">
      <c r="A79" s="9"/>
      <c r="B79" s="134"/>
      <c r="C79" s="135"/>
      <c r="D79" s="134"/>
      <c r="E79" s="135"/>
      <c r="F79" s="134"/>
      <c r="G79" s="135"/>
      <c r="H79" s="134"/>
      <c r="I79" s="135"/>
      <c r="J79" s="134"/>
      <c r="K79" s="135"/>
      <c r="L79" s="134"/>
      <c r="M79" s="135"/>
      <c r="N79" s="9"/>
      <c r="O79" s="8"/>
    </row>
    <row r="80" spans="1:15" x14ac:dyDescent="0.2">
      <c r="A80" s="14" t="s">
        <v>8</v>
      </c>
      <c r="B80" s="4"/>
      <c r="C80" s="40"/>
      <c r="D80" s="4"/>
      <c r="E80" s="40"/>
      <c r="F80" s="4"/>
      <c r="G80" s="62"/>
      <c r="H80" s="4"/>
      <c r="I80" s="62"/>
      <c r="J80" s="4"/>
      <c r="K80" s="62"/>
      <c r="L80" s="4"/>
      <c r="M80" s="62"/>
      <c r="N80" s="42"/>
      <c r="O80" s="43"/>
    </row>
    <row r="81" spans="1:15" x14ac:dyDescent="0.2">
      <c r="A81" s="21" t="s">
        <v>69</v>
      </c>
      <c r="B81" s="77">
        <v>236364.83229501525</v>
      </c>
      <c r="C81" s="62">
        <v>19.346771623018537</v>
      </c>
      <c r="D81" s="77">
        <f t="shared" si="56"/>
        <v>20711.229069811605</v>
      </c>
      <c r="E81" s="62">
        <f>+D81/B81*100</f>
        <v>8.7623987328035291</v>
      </c>
      <c r="F81" s="77">
        <v>7215.2974621756339</v>
      </c>
      <c r="G81" s="62">
        <f t="shared" ref="G81:I81" si="64">+F81/$D81*100</f>
        <v>34.83761121976363</v>
      </c>
      <c r="H81" s="77">
        <v>13495.931607635972</v>
      </c>
      <c r="I81" s="62">
        <f t="shared" si="64"/>
        <v>65.162388780236384</v>
      </c>
      <c r="J81" s="77">
        <v>186424.45881045423</v>
      </c>
      <c r="K81" s="62">
        <f t="shared" si="58"/>
        <v>78.871487352979528</v>
      </c>
      <c r="L81" s="77">
        <v>29229.144414749022</v>
      </c>
      <c r="M81" s="62">
        <f t="shared" si="58"/>
        <v>12.366113914216772</v>
      </c>
      <c r="N81" s="11"/>
      <c r="O81" s="12"/>
    </row>
    <row r="82" spans="1:15" x14ac:dyDescent="0.2">
      <c r="A82" s="21" t="s">
        <v>70</v>
      </c>
      <c r="B82" s="77">
        <v>339146.54788006842</v>
      </c>
      <c r="C82" s="62">
        <v>27.759589888487739</v>
      </c>
      <c r="D82" s="77">
        <f t="shared" ref="D82:D84" si="65">+F82+H82</f>
        <v>100349.12210349923</v>
      </c>
      <c r="E82" s="62">
        <f t="shared" ref="E82:E84" si="66">+D82/B82*100</f>
        <v>29.588719900220084</v>
      </c>
      <c r="F82" s="77">
        <v>32294.70773457074</v>
      </c>
      <c r="G82" s="62">
        <f t="shared" ref="G82:G84" si="67">+F82/$D82*100</f>
        <v>32.182352030207348</v>
      </c>
      <c r="H82" s="77">
        <v>68054.414368928497</v>
      </c>
      <c r="I82" s="62">
        <f t="shared" ref="I82:I84" si="68">+H82/$D82*100</f>
        <v>67.817647969792645</v>
      </c>
      <c r="J82" s="77">
        <v>155636.23889252209</v>
      </c>
      <c r="K82" s="62">
        <f t="shared" ref="K82:K84" si="69">+J82/$B82*100</f>
        <v>45.890556712244454</v>
      </c>
      <c r="L82" s="77">
        <v>83161.186884048046</v>
      </c>
      <c r="M82" s="62">
        <f t="shared" ref="M82:M84" si="70">+L82/$B82*100</f>
        <v>24.520723387535742</v>
      </c>
      <c r="N82" s="11"/>
      <c r="O82" s="12"/>
    </row>
    <row r="83" spans="1:15" x14ac:dyDescent="0.2">
      <c r="A83" s="21" t="s">
        <v>71</v>
      </c>
      <c r="B83" s="77">
        <v>313539.05932339723</v>
      </c>
      <c r="C83" s="62">
        <v>25.663583354289688</v>
      </c>
      <c r="D83" s="77">
        <f t="shared" si="65"/>
        <v>181443.56474937737</v>
      </c>
      <c r="E83" s="62">
        <f t="shared" si="66"/>
        <v>57.869525136971511</v>
      </c>
      <c r="F83" s="77">
        <v>32939.143184028646</v>
      </c>
      <c r="G83" s="62">
        <f t="shared" si="67"/>
        <v>18.153933003645793</v>
      </c>
      <c r="H83" s="77">
        <v>148504.42156534872</v>
      </c>
      <c r="I83" s="62">
        <f t="shared" si="68"/>
        <v>81.84606699635421</v>
      </c>
      <c r="J83" s="77">
        <v>37982.971471379227</v>
      </c>
      <c r="K83" s="62">
        <f t="shared" si="69"/>
        <v>12.114271042767278</v>
      </c>
      <c r="L83" s="77">
        <v>94112.523102641528</v>
      </c>
      <c r="M83" s="62">
        <f t="shared" si="70"/>
        <v>30.016203820261499</v>
      </c>
      <c r="N83" s="11"/>
      <c r="O83" s="12"/>
    </row>
    <row r="84" spans="1:15" x14ac:dyDescent="0.2">
      <c r="A84" s="21" t="s">
        <v>72</v>
      </c>
      <c r="B84" s="77">
        <v>332677.07608241885</v>
      </c>
      <c r="C84" s="62">
        <v>27.230055134203884</v>
      </c>
      <c r="D84" s="77">
        <f t="shared" si="65"/>
        <v>225340.67567420684</v>
      </c>
      <c r="E84" s="62">
        <f t="shared" si="66"/>
        <v>67.735558556604587</v>
      </c>
      <c r="F84" s="77">
        <v>13540.557185883747</v>
      </c>
      <c r="G84" s="62">
        <f t="shared" si="67"/>
        <v>6.0089272144814281</v>
      </c>
      <c r="H84" s="77">
        <v>211800.11848832309</v>
      </c>
      <c r="I84" s="62">
        <f t="shared" si="68"/>
        <v>93.991072785518568</v>
      </c>
      <c r="J84" s="77">
        <v>11680.684759462361</v>
      </c>
      <c r="K84" s="62">
        <f t="shared" si="69"/>
        <v>3.511118017812727</v>
      </c>
      <c r="L84" s="77">
        <v>95655.71564875124</v>
      </c>
      <c r="M84" s="62">
        <f t="shared" si="70"/>
        <v>28.753323425583154</v>
      </c>
      <c r="N84" s="11"/>
      <c r="O84" s="12"/>
    </row>
    <row r="85" spans="1:15" x14ac:dyDescent="0.2">
      <c r="A85" s="85"/>
      <c r="B85" s="85"/>
      <c r="C85" s="86"/>
      <c r="D85" s="85"/>
      <c r="E85" s="86"/>
      <c r="F85" s="85"/>
      <c r="G85" s="86"/>
      <c r="H85" s="85"/>
      <c r="I85" s="86"/>
      <c r="J85" s="85"/>
      <c r="K85" s="86"/>
      <c r="L85" s="85"/>
      <c r="M85" s="86"/>
    </row>
    <row r="86" spans="1:15" x14ac:dyDescent="0.2">
      <c r="A86" s="58" t="str">
        <f>A40</f>
        <v>Fuente: Instituto Nacional de Estadística (INE). LXXXI Encuesta Permanente de Hogares de Propósitos Múltiples, Junio 2024.</v>
      </c>
      <c r="B86" s="9"/>
      <c r="C86" s="25"/>
      <c r="D86" s="9"/>
      <c r="E86" s="25"/>
      <c r="F86" s="9"/>
      <c r="G86" s="25"/>
      <c r="H86" s="9"/>
      <c r="I86" s="25"/>
      <c r="J86" s="9"/>
      <c r="K86" s="25"/>
      <c r="L86" s="9"/>
      <c r="M86" s="25"/>
    </row>
    <row r="87" spans="1:15" x14ac:dyDescent="0.2">
      <c r="A87" s="58" t="s">
        <v>75</v>
      </c>
      <c r="B87" s="9"/>
      <c r="C87" s="25"/>
      <c r="D87" s="9"/>
      <c r="E87" s="25"/>
      <c r="F87" s="9"/>
      <c r="G87" s="25"/>
      <c r="H87" s="9"/>
      <c r="I87" s="25"/>
      <c r="J87" s="9"/>
      <c r="K87" s="25"/>
      <c r="L87" s="9"/>
      <c r="M87" s="25"/>
    </row>
    <row r="88" spans="1:15" x14ac:dyDescent="0.2">
      <c r="A88" s="58" t="s">
        <v>76</v>
      </c>
      <c r="B88" s="9"/>
      <c r="C88" s="25"/>
      <c r="D88" s="9"/>
      <c r="E88" s="25"/>
      <c r="F88" s="9"/>
      <c r="G88" s="25"/>
      <c r="H88" s="9"/>
      <c r="I88" s="25"/>
      <c r="J88" s="9"/>
      <c r="K88" s="25"/>
      <c r="L88" s="9"/>
      <c r="M88" s="25"/>
    </row>
    <row r="89" spans="1:15" x14ac:dyDescent="0.2">
      <c r="A89" s="58"/>
      <c r="B89" s="9"/>
      <c r="C89" s="25"/>
      <c r="D89" s="9"/>
      <c r="E89" s="25"/>
      <c r="F89" s="9"/>
      <c r="G89" s="25"/>
      <c r="H89" s="9"/>
      <c r="I89" s="25"/>
      <c r="J89" s="9"/>
      <c r="K89" s="25"/>
      <c r="L89" s="9"/>
      <c r="M89" s="25"/>
    </row>
    <row r="90" spans="1:15" x14ac:dyDescent="0.2">
      <c r="A90" s="4"/>
      <c r="B90" s="9"/>
      <c r="C90" s="25"/>
      <c r="D90" s="9"/>
      <c r="E90" s="25"/>
      <c r="F90" s="10"/>
      <c r="G90" s="25"/>
      <c r="H90" s="9"/>
      <c r="I90" s="25"/>
      <c r="J90" s="9"/>
      <c r="K90" s="25"/>
      <c r="L90" s="9"/>
      <c r="M90" s="25"/>
    </row>
    <row r="91" spans="1:15" x14ac:dyDescent="0.2">
      <c r="A91" s="4"/>
      <c r="B91" s="9"/>
      <c r="C91" s="25"/>
      <c r="D91" s="9"/>
      <c r="E91" s="25"/>
      <c r="F91" s="10"/>
      <c r="G91" s="25"/>
      <c r="H91" s="9"/>
      <c r="I91" s="25"/>
      <c r="J91" s="9"/>
      <c r="K91" s="25"/>
      <c r="L91" s="9"/>
      <c r="M91" s="25"/>
    </row>
    <row r="92" spans="1:15" x14ac:dyDescent="0.2">
      <c r="A92" s="4"/>
      <c r="B92" s="9"/>
      <c r="C92" s="25"/>
      <c r="D92" s="9"/>
      <c r="E92" s="25"/>
      <c r="F92" s="10"/>
      <c r="G92" s="25"/>
      <c r="H92" s="9"/>
      <c r="I92" s="25"/>
      <c r="J92" s="9"/>
      <c r="K92" s="25"/>
      <c r="L92" s="9"/>
      <c r="M92" s="25"/>
    </row>
    <row r="93" spans="1:15" x14ac:dyDescent="0.2">
      <c r="A93" s="4"/>
      <c r="B93" s="9"/>
      <c r="C93" s="25"/>
      <c r="D93" s="9"/>
      <c r="E93" s="25"/>
      <c r="F93" s="10"/>
      <c r="G93" s="25"/>
      <c r="H93" s="9"/>
      <c r="I93" s="25"/>
      <c r="J93" s="9"/>
      <c r="K93" s="25"/>
      <c r="L93" s="9"/>
      <c r="M93" s="25"/>
    </row>
    <row r="94" spans="1:15" x14ac:dyDescent="0.2">
      <c r="A94" s="4"/>
      <c r="B94" s="9"/>
      <c r="C94" s="25"/>
      <c r="D94" s="9"/>
      <c r="E94" s="25"/>
      <c r="F94" s="10"/>
      <c r="G94" s="25"/>
      <c r="H94" s="9"/>
      <c r="I94" s="25"/>
      <c r="J94" s="9"/>
      <c r="K94" s="25"/>
      <c r="L94" s="9"/>
      <c r="M94" s="25"/>
    </row>
    <row r="95" spans="1:15" x14ac:dyDescent="0.2">
      <c r="A95" s="4"/>
      <c r="B95" s="9"/>
      <c r="C95" s="25"/>
      <c r="D95" s="9"/>
      <c r="E95" s="25"/>
      <c r="F95" s="10"/>
      <c r="G95" s="25"/>
      <c r="H95" s="9"/>
      <c r="I95" s="25"/>
      <c r="J95" s="9"/>
      <c r="K95" s="25"/>
      <c r="L95" s="9"/>
      <c r="M95" s="25"/>
    </row>
    <row r="96" spans="1:15" x14ac:dyDescent="0.2">
      <c r="A96" s="4"/>
      <c r="B96" s="9"/>
      <c r="C96" s="25"/>
      <c r="D96" s="9"/>
      <c r="E96" s="25"/>
      <c r="F96" s="10"/>
      <c r="G96" s="25"/>
      <c r="H96" s="9"/>
      <c r="I96" s="25"/>
      <c r="J96" s="9"/>
      <c r="K96" s="25"/>
      <c r="L96" s="9"/>
      <c r="M96" s="25"/>
    </row>
    <row r="97" spans="1:13" x14ac:dyDescent="0.2">
      <c r="A97" s="4"/>
      <c r="B97" s="9"/>
      <c r="C97" s="25"/>
      <c r="D97" s="9"/>
      <c r="E97" s="25"/>
      <c r="F97" s="10"/>
      <c r="G97" s="25"/>
      <c r="H97" s="9"/>
      <c r="I97" s="25"/>
      <c r="J97" s="9"/>
      <c r="K97" s="25"/>
      <c r="L97" s="9"/>
      <c r="M97" s="25"/>
    </row>
    <row r="98" spans="1:13" x14ac:dyDescent="0.2">
      <c r="A98" s="4"/>
      <c r="B98" s="9"/>
      <c r="C98" s="25"/>
      <c r="D98" s="9"/>
      <c r="E98" s="25"/>
      <c r="F98" s="10"/>
      <c r="G98" s="25"/>
      <c r="H98" s="9"/>
      <c r="I98" s="25"/>
      <c r="J98" s="9"/>
      <c r="K98" s="25"/>
      <c r="L98" s="9"/>
      <c r="M98" s="25"/>
    </row>
    <row r="99" spans="1:13" x14ac:dyDescent="0.2">
      <c r="A99" s="4"/>
      <c r="B99" s="9"/>
      <c r="C99" s="25"/>
      <c r="D99" s="9"/>
      <c r="E99" s="25"/>
      <c r="F99" s="10"/>
      <c r="G99" s="25"/>
      <c r="H99" s="9"/>
      <c r="I99" s="25"/>
      <c r="J99" s="9"/>
      <c r="K99" s="25"/>
      <c r="L99" s="9"/>
      <c r="M99" s="25"/>
    </row>
    <row r="100" spans="1:13" x14ac:dyDescent="0.2">
      <c r="A100" s="4"/>
      <c r="B100" s="9"/>
      <c r="C100" s="25"/>
      <c r="D100" s="9"/>
      <c r="E100" s="25"/>
      <c r="F100" s="10"/>
      <c r="G100" s="25"/>
      <c r="H100" s="9"/>
      <c r="I100" s="25"/>
      <c r="J100" s="9"/>
      <c r="K100" s="25"/>
      <c r="L100" s="9"/>
      <c r="M100" s="25"/>
    </row>
    <row r="101" spans="1:13" x14ac:dyDescent="0.2">
      <c r="A101" s="4"/>
      <c r="B101" s="9"/>
      <c r="C101" s="25"/>
      <c r="D101" s="9"/>
      <c r="E101" s="25"/>
      <c r="F101" s="9"/>
    </row>
    <row r="102" spans="1:13" x14ac:dyDescent="0.2">
      <c r="A102" s="9"/>
      <c r="B102" s="9"/>
      <c r="C102" s="25"/>
      <c r="D102" s="9"/>
      <c r="E102" s="25"/>
      <c r="F102" s="9"/>
    </row>
    <row r="103" spans="1:13" x14ac:dyDescent="0.2">
      <c r="A103" s="9"/>
      <c r="B103" s="9"/>
      <c r="C103" s="25"/>
      <c r="D103" s="9"/>
      <c r="E103" s="25"/>
      <c r="F103" s="9"/>
    </row>
    <row r="104" spans="1:13" x14ac:dyDescent="0.2">
      <c r="A104" s="9"/>
      <c r="B104" s="9"/>
      <c r="C104" s="25"/>
      <c r="D104" s="9"/>
      <c r="E104" s="25"/>
      <c r="F104" s="9"/>
    </row>
    <row r="105" spans="1:13" x14ac:dyDescent="0.2">
      <c r="A105" s="9"/>
      <c r="B105" s="9"/>
      <c r="C105" s="25"/>
      <c r="D105" s="9"/>
      <c r="E105" s="25"/>
      <c r="F105" s="9"/>
    </row>
    <row r="106" spans="1:13" x14ac:dyDescent="0.2">
      <c r="A106" s="9"/>
      <c r="B106" s="9"/>
      <c r="C106" s="25"/>
      <c r="D106" s="9"/>
      <c r="E106" s="25"/>
      <c r="F106" s="9"/>
    </row>
    <row r="107" spans="1:13" x14ac:dyDescent="0.2">
      <c r="A107" s="9"/>
      <c r="B107" s="9"/>
      <c r="C107" s="25"/>
      <c r="D107" s="9"/>
      <c r="E107" s="25"/>
      <c r="F107" s="9"/>
    </row>
    <row r="108" spans="1:13" x14ac:dyDescent="0.2">
      <c r="A108" s="9"/>
      <c r="B108" s="9"/>
      <c r="C108" s="25"/>
      <c r="D108" s="9"/>
      <c r="E108" s="25"/>
      <c r="F108" s="9"/>
    </row>
    <row r="109" spans="1:13" x14ac:dyDescent="0.2">
      <c r="A109" s="9"/>
      <c r="B109" s="9"/>
      <c r="C109" s="25"/>
      <c r="D109" s="9"/>
      <c r="E109" s="25"/>
      <c r="F109" s="9"/>
    </row>
    <row r="110" spans="1:13" x14ac:dyDescent="0.2">
      <c r="A110" s="9"/>
      <c r="B110" s="9"/>
      <c r="C110" s="25"/>
      <c r="D110" s="9"/>
      <c r="E110" s="25"/>
      <c r="F110" s="9"/>
    </row>
    <row r="111" spans="1:13" x14ac:dyDescent="0.2">
      <c r="A111" s="9"/>
      <c r="B111" s="9"/>
      <c r="C111" s="25"/>
      <c r="D111" s="9"/>
      <c r="E111" s="25"/>
      <c r="F111" s="9"/>
    </row>
    <row r="112" spans="1:13" x14ac:dyDescent="0.2">
      <c r="A112" s="9"/>
      <c r="B112" s="9"/>
      <c r="C112" s="25"/>
      <c r="D112" s="9"/>
      <c r="E112" s="25"/>
      <c r="F112" s="9"/>
    </row>
    <row r="113" spans="1:6" x14ac:dyDescent="0.2">
      <c r="A113" s="9"/>
      <c r="B113" s="9"/>
      <c r="C113" s="25"/>
      <c r="D113" s="9"/>
      <c r="E113" s="25"/>
      <c r="F113" s="9"/>
    </row>
    <row r="114" spans="1:6" x14ac:dyDescent="0.2">
      <c r="A114" s="9"/>
      <c r="B114" s="9"/>
      <c r="C114" s="25"/>
      <c r="D114" s="9"/>
      <c r="E114" s="25"/>
      <c r="F114" s="10"/>
    </row>
    <row r="115" spans="1:6" x14ac:dyDescent="0.2">
      <c r="A115" s="9"/>
      <c r="B115" s="9"/>
      <c r="C115" s="25"/>
      <c r="D115" s="9"/>
      <c r="E115" s="25"/>
      <c r="F115" s="9"/>
    </row>
    <row r="116" spans="1:6" x14ac:dyDescent="0.2">
      <c r="A116" s="9"/>
      <c r="B116" s="9"/>
      <c r="C116" s="25"/>
      <c r="D116" s="9"/>
      <c r="E116" s="25"/>
      <c r="F116" s="9"/>
    </row>
    <row r="117" spans="1:6" x14ac:dyDescent="0.2">
      <c r="A117" s="9"/>
      <c r="B117" s="9"/>
      <c r="C117" s="25"/>
      <c r="D117" s="9"/>
      <c r="E117" s="25"/>
      <c r="F117" s="9"/>
    </row>
    <row r="118" spans="1:6" x14ac:dyDescent="0.2">
      <c r="A118" s="9"/>
      <c r="B118" s="9"/>
      <c r="C118" s="25"/>
      <c r="D118" s="9"/>
      <c r="E118" s="25"/>
      <c r="F118" s="9"/>
    </row>
    <row r="119" spans="1:6" x14ac:dyDescent="0.2">
      <c r="A119" s="9"/>
      <c r="B119" s="9"/>
      <c r="C119" s="25"/>
      <c r="D119" s="9"/>
      <c r="E119" s="25"/>
      <c r="F119" s="9"/>
    </row>
    <row r="120" spans="1:6" x14ac:dyDescent="0.2">
      <c r="A120" s="9"/>
      <c r="B120" s="9"/>
      <c r="C120" s="25"/>
      <c r="D120" s="9"/>
      <c r="E120" s="25"/>
      <c r="F120" s="9"/>
    </row>
    <row r="121" spans="1:6" x14ac:dyDescent="0.2">
      <c r="A121" s="9"/>
      <c r="B121" s="9"/>
      <c r="C121" s="25"/>
      <c r="D121" s="9"/>
      <c r="E121" s="25"/>
      <c r="F121" s="9"/>
    </row>
    <row r="122" spans="1:6" x14ac:dyDescent="0.2">
      <c r="A122" s="9"/>
      <c r="B122" s="9"/>
      <c r="C122" s="25"/>
      <c r="D122" s="9"/>
      <c r="E122" s="25"/>
      <c r="F122" s="9"/>
    </row>
    <row r="123" spans="1:6" x14ac:dyDescent="0.2">
      <c r="A123" s="9"/>
      <c r="B123" s="9"/>
      <c r="C123" s="25"/>
      <c r="D123" s="9"/>
      <c r="E123" s="25"/>
      <c r="F123" s="9"/>
    </row>
    <row r="124" spans="1:6" x14ac:dyDescent="0.2">
      <c r="A124" s="9"/>
      <c r="B124" s="9"/>
      <c r="C124" s="25"/>
      <c r="D124" s="9"/>
      <c r="E124" s="25"/>
      <c r="F124" s="9"/>
    </row>
    <row r="125" spans="1:6" x14ac:dyDescent="0.2">
      <c r="A125" s="9"/>
      <c r="B125" s="9"/>
      <c r="C125" s="25"/>
      <c r="D125" s="9"/>
      <c r="E125" s="25"/>
      <c r="F125" s="9"/>
    </row>
    <row r="126" spans="1:6" x14ac:dyDescent="0.2">
      <c r="A126" s="9"/>
      <c r="B126" s="9"/>
      <c r="C126" s="25"/>
      <c r="D126" s="9"/>
      <c r="E126" s="25"/>
      <c r="F126" s="9"/>
    </row>
    <row r="127" spans="1:6" x14ac:dyDescent="0.2">
      <c r="A127" s="9"/>
      <c r="B127" s="9"/>
      <c r="C127" s="25"/>
      <c r="D127" s="9"/>
      <c r="E127" s="25"/>
      <c r="F127" s="9"/>
    </row>
    <row r="128" spans="1:6" x14ac:dyDescent="0.2">
      <c r="A128" s="9"/>
      <c r="B128" s="9"/>
      <c r="C128" s="25"/>
      <c r="D128" s="9"/>
      <c r="E128" s="25"/>
      <c r="F128" s="9"/>
    </row>
    <row r="129" spans="1:6" x14ac:dyDescent="0.2">
      <c r="A129" s="9"/>
      <c r="B129" s="9"/>
      <c r="C129" s="25"/>
      <c r="D129" s="9"/>
      <c r="E129" s="25"/>
      <c r="F129" s="9"/>
    </row>
    <row r="130" spans="1:6" x14ac:dyDescent="0.2">
      <c r="A130" s="9"/>
      <c r="B130" s="9"/>
      <c r="C130" s="25"/>
      <c r="D130" s="9"/>
      <c r="E130" s="25"/>
      <c r="F130" s="9"/>
    </row>
    <row r="131" spans="1:6" x14ac:dyDescent="0.2">
      <c r="A131" s="9"/>
      <c r="B131" s="9"/>
      <c r="C131" s="25"/>
      <c r="D131" s="9"/>
      <c r="E131" s="25"/>
      <c r="F131" s="9"/>
    </row>
    <row r="132" spans="1:6" x14ac:dyDescent="0.2">
      <c r="A132" s="9"/>
      <c r="B132" s="9"/>
      <c r="C132" s="25"/>
      <c r="D132" s="9"/>
      <c r="E132" s="25"/>
      <c r="F132" s="9"/>
    </row>
    <row r="133" spans="1:6" x14ac:dyDescent="0.2">
      <c r="A133" s="9"/>
      <c r="B133" s="9"/>
      <c r="C133" s="25"/>
      <c r="D133" s="9"/>
      <c r="E133" s="25"/>
      <c r="F133" s="9"/>
    </row>
    <row r="134" spans="1:6" x14ac:dyDescent="0.2">
      <c r="A134" s="9"/>
      <c r="B134" s="9"/>
      <c r="C134" s="25"/>
      <c r="D134" s="9"/>
      <c r="E134" s="25"/>
      <c r="F134" s="9"/>
    </row>
    <row r="135" spans="1:6" x14ac:dyDescent="0.2">
      <c r="A135" s="9"/>
      <c r="B135" s="9"/>
      <c r="C135" s="25"/>
      <c r="D135" s="9"/>
      <c r="E135" s="25"/>
      <c r="F135" s="9"/>
    </row>
    <row r="136" spans="1:6" x14ac:dyDescent="0.2">
      <c r="A136" s="9"/>
      <c r="B136" s="9"/>
      <c r="C136" s="25"/>
      <c r="D136" s="9"/>
      <c r="E136" s="25"/>
      <c r="F136" s="9"/>
    </row>
    <row r="137" spans="1:6" x14ac:dyDescent="0.2">
      <c r="A137" s="9"/>
      <c r="B137" s="9"/>
      <c r="C137" s="25"/>
      <c r="D137" s="9"/>
      <c r="E137" s="25"/>
      <c r="F137" s="9"/>
    </row>
    <row r="138" spans="1:6" x14ac:dyDescent="0.2">
      <c r="A138" s="9"/>
      <c r="B138" s="9"/>
      <c r="C138" s="25"/>
      <c r="D138" s="9"/>
      <c r="E138" s="25"/>
      <c r="F138" s="9"/>
    </row>
    <row r="139" spans="1:6" x14ac:dyDescent="0.2">
      <c r="A139" s="9"/>
      <c r="B139" s="9"/>
      <c r="C139" s="25"/>
      <c r="D139" s="9"/>
      <c r="E139" s="25"/>
      <c r="F139" s="9"/>
    </row>
    <row r="140" spans="1:6" x14ac:dyDescent="0.2">
      <c r="A140" s="9"/>
      <c r="B140" s="9"/>
      <c r="C140" s="25"/>
      <c r="D140" s="9"/>
      <c r="E140" s="25"/>
      <c r="F140" s="9"/>
    </row>
    <row r="141" spans="1:6" x14ac:dyDescent="0.2">
      <c r="A141" s="9"/>
      <c r="B141" s="9"/>
      <c r="C141" s="25"/>
      <c r="D141" s="9"/>
      <c r="E141" s="25"/>
      <c r="F141" s="9"/>
    </row>
    <row r="142" spans="1:6" x14ac:dyDescent="0.2">
      <c r="A142" s="9"/>
      <c r="B142" s="9"/>
      <c r="C142" s="25"/>
      <c r="D142" s="9"/>
      <c r="E142" s="25"/>
      <c r="F142" s="9"/>
    </row>
    <row r="143" spans="1:6" x14ac:dyDescent="0.2">
      <c r="A143" s="9"/>
      <c r="B143" s="9"/>
      <c r="C143" s="25"/>
      <c r="D143" s="9"/>
      <c r="E143" s="25"/>
      <c r="F143" s="9"/>
    </row>
    <row r="144" spans="1:6" x14ac:dyDescent="0.2">
      <c r="A144" s="9"/>
      <c r="B144" s="9"/>
      <c r="C144" s="25"/>
      <c r="D144" s="9"/>
      <c r="E144" s="25"/>
      <c r="F144" s="9"/>
    </row>
    <row r="145" spans="1:6" x14ac:dyDescent="0.2">
      <c r="A145" s="9"/>
      <c r="B145" s="9"/>
      <c r="C145" s="25"/>
      <c r="D145" s="9"/>
      <c r="E145" s="25"/>
      <c r="F145" s="9"/>
    </row>
    <row r="146" spans="1:6" x14ac:dyDescent="0.2">
      <c r="A146" s="9"/>
      <c r="B146" s="9"/>
      <c r="C146" s="25"/>
      <c r="D146" s="9"/>
      <c r="E146" s="25"/>
      <c r="F146" s="9"/>
    </row>
    <row r="147" spans="1:6" x14ac:dyDescent="0.2">
      <c r="A147" s="9"/>
      <c r="B147" s="9"/>
      <c r="C147" s="25"/>
      <c r="D147" s="9"/>
      <c r="E147" s="25"/>
      <c r="F147" s="9"/>
    </row>
    <row r="148" spans="1:6" x14ac:dyDescent="0.2">
      <c r="A148" s="9"/>
      <c r="B148" s="9"/>
      <c r="C148" s="25"/>
      <c r="D148" s="9"/>
      <c r="E148" s="25"/>
      <c r="F148" s="9"/>
    </row>
    <row r="149" spans="1:6" x14ac:dyDescent="0.2">
      <c r="A149" s="9"/>
      <c r="B149" s="9"/>
      <c r="C149" s="25"/>
      <c r="D149" s="9"/>
      <c r="E149" s="25"/>
      <c r="F149" s="9"/>
    </row>
    <row r="150" spans="1:6" x14ac:dyDescent="0.2">
      <c r="A150" s="9"/>
      <c r="B150" s="9"/>
      <c r="C150" s="25"/>
      <c r="D150" s="9"/>
      <c r="E150" s="25"/>
      <c r="F150" s="9"/>
    </row>
    <row r="151" spans="1:6" x14ac:dyDescent="0.2">
      <c r="A151" s="9"/>
      <c r="B151" s="9"/>
      <c r="C151" s="25"/>
      <c r="D151" s="9"/>
      <c r="E151" s="25"/>
      <c r="F151" s="9"/>
    </row>
    <row r="152" spans="1:6" x14ac:dyDescent="0.2">
      <c r="A152" s="9"/>
      <c r="B152" s="9"/>
      <c r="C152" s="25"/>
      <c r="D152" s="9"/>
      <c r="E152" s="25"/>
      <c r="F152" s="9"/>
    </row>
    <row r="153" spans="1:6" x14ac:dyDescent="0.2">
      <c r="A153" s="9"/>
      <c r="B153" s="9"/>
      <c r="C153" s="25"/>
      <c r="D153" s="9"/>
      <c r="E153" s="25"/>
      <c r="F153" s="9"/>
    </row>
    <row r="154" spans="1:6" x14ac:dyDescent="0.2">
      <c r="A154" s="9"/>
      <c r="B154" s="9"/>
      <c r="C154" s="25"/>
      <c r="D154" s="9"/>
      <c r="E154" s="25"/>
      <c r="F154" s="9"/>
    </row>
    <row r="155" spans="1:6" x14ac:dyDescent="0.2">
      <c r="A155" s="9"/>
      <c r="B155" s="9"/>
      <c r="C155" s="25"/>
      <c r="D155" s="9"/>
      <c r="E155" s="25"/>
      <c r="F155" s="9"/>
    </row>
    <row r="156" spans="1:6" x14ac:dyDescent="0.2">
      <c r="A156" s="9"/>
      <c r="B156" s="9"/>
      <c r="C156" s="25"/>
      <c r="D156" s="9"/>
      <c r="E156" s="25"/>
      <c r="F156" s="9"/>
    </row>
    <row r="157" spans="1:6" x14ac:dyDescent="0.2">
      <c r="A157" s="9"/>
      <c r="B157" s="9"/>
      <c r="C157" s="25"/>
      <c r="D157" s="9"/>
      <c r="E157" s="25"/>
      <c r="F157" s="9"/>
    </row>
    <row r="158" spans="1:6" x14ac:dyDescent="0.2">
      <c r="A158" s="9"/>
      <c r="B158" s="9"/>
      <c r="C158" s="25"/>
      <c r="D158" s="9"/>
      <c r="E158" s="25"/>
      <c r="F158" s="9"/>
    </row>
    <row r="159" spans="1:6" x14ac:dyDescent="0.2">
      <c r="A159" s="9"/>
      <c r="B159" s="9"/>
      <c r="C159" s="25"/>
      <c r="D159" s="9"/>
      <c r="E159" s="25"/>
      <c r="F159" s="9"/>
    </row>
    <row r="160" spans="1:6" x14ac:dyDescent="0.2">
      <c r="A160" s="9"/>
      <c r="B160" s="9"/>
      <c r="C160" s="25"/>
      <c r="D160" s="9"/>
      <c r="E160" s="25"/>
      <c r="F160" s="9"/>
    </row>
    <row r="161" spans="1:6" x14ac:dyDescent="0.2">
      <c r="A161" s="9"/>
      <c r="B161" s="9"/>
      <c r="C161" s="25"/>
      <c r="D161" s="9"/>
      <c r="E161" s="25"/>
      <c r="F161" s="9"/>
    </row>
    <row r="162" spans="1:6" x14ac:dyDescent="0.2">
      <c r="A162" s="9"/>
      <c r="B162" s="9"/>
      <c r="C162" s="25"/>
      <c r="D162" s="9"/>
      <c r="E162" s="25"/>
      <c r="F162" s="9"/>
    </row>
    <row r="163" spans="1:6" x14ac:dyDescent="0.2">
      <c r="A163" s="9"/>
      <c r="B163" s="9"/>
      <c r="C163" s="25"/>
      <c r="D163" s="9"/>
      <c r="E163" s="25"/>
      <c r="F163" s="9"/>
    </row>
    <row r="164" spans="1:6" x14ac:dyDescent="0.2">
      <c r="A164" s="9"/>
      <c r="B164" s="9"/>
      <c r="C164" s="25"/>
      <c r="D164" s="9"/>
      <c r="E164" s="25"/>
      <c r="F164" s="9"/>
    </row>
    <row r="165" spans="1:6" x14ac:dyDescent="0.2">
      <c r="A165" s="9"/>
      <c r="B165" s="9"/>
      <c r="C165" s="25"/>
      <c r="D165" s="9"/>
      <c r="E165" s="25"/>
      <c r="F165" s="9"/>
    </row>
    <row r="166" spans="1:6" x14ac:dyDescent="0.2">
      <c r="A166" s="9"/>
      <c r="B166" s="9"/>
      <c r="C166" s="25"/>
      <c r="D166" s="9"/>
      <c r="E166" s="25"/>
      <c r="F166" s="9"/>
    </row>
    <row r="167" spans="1:6" x14ac:dyDescent="0.2">
      <c r="A167" s="9"/>
      <c r="B167" s="9"/>
      <c r="C167" s="25"/>
      <c r="D167" s="9"/>
      <c r="E167" s="25"/>
      <c r="F167" s="9"/>
    </row>
    <row r="168" spans="1:6" x14ac:dyDescent="0.2">
      <c r="A168" s="9"/>
      <c r="B168" s="9"/>
      <c r="C168" s="25"/>
      <c r="D168" s="9"/>
      <c r="E168" s="25"/>
      <c r="F168" s="9"/>
    </row>
    <row r="169" spans="1:6" x14ac:dyDescent="0.2">
      <c r="A169" s="9"/>
      <c r="B169" s="9"/>
      <c r="C169" s="25"/>
      <c r="D169" s="9"/>
      <c r="E169" s="25"/>
      <c r="F169" s="9"/>
    </row>
    <row r="170" spans="1:6" x14ac:dyDescent="0.2">
      <c r="A170" s="9"/>
      <c r="B170" s="9"/>
      <c r="C170" s="25"/>
      <c r="D170" s="9"/>
      <c r="E170" s="25"/>
      <c r="F170" s="9"/>
    </row>
    <row r="171" spans="1:6" x14ac:dyDescent="0.2">
      <c r="A171" s="9"/>
      <c r="B171" s="9"/>
      <c r="C171" s="25"/>
      <c r="D171" s="9"/>
      <c r="E171" s="25"/>
      <c r="F171" s="9"/>
    </row>
    <row r="172" spans="1:6" x14ac:dyDescent="0.2">
      <c r="A172" s="9"/>
      <c r="B172" s="9"/>
      <c r="C172" s="25"/>
      <c r="D172" s="9"/>
      <c r="E172" s="25"/>
      <c r="F172" s="9"/>
    </row>
    <row r="173" spans="1:6" x14ac:dyDescent="0.2">
      <c r="A173" s="9"/>
      <c r="B173" s="9"/>
      <c r="C173" s="25"/>
      <c r="D173" s="9"/>
      <c r="E173" s="25"/>
      <c r="F173" s="9"/>
    </row>
    <row r="174" spans="1:6" x14ac:dyDescent="0.2">
      <c r="A174" s="9"/>
      <c r="B174" s="9"/>
      <c r="C174" s="25"/>
      <c r="D174" s="9"/>
      <c r="E174" s="25"/>
      <c r="F174" s="9"/>
    </row>
    <row r="175" spans="1:6" x14ac:dyDescent="0.2">
      <c r="A175" s="9"/>
      <c r="B175" s="9"/>
      <c r="C175" s="25"/>
      <c r="D175" s="9"/>
      <c r="E175" s="25"/>
      <c r="F175" s="9"/>
    </row>
    <row r="176" spans="1:6" x14ac:dyDescent="0.2">
      <c r="A176" s="9"/>
      <c r="B176" s="9"/>
      <c r="C176" s="25"/>
      <c r="D176" s="9"/>
      <c r="E176" s="25"/>
      <c r="F176" s="9"/>
    </row>
    <row r="177" spans="1:6" x14ac:dyDescent="0.2">
      <c r="A177" s="9"/>
      <c r="B177" s="9"/>
      <c r="C177" s="25"/>
      <c r="D177" s="9"/>
      <c r="E177" s="25"/>
      <c r="F177" s="9"/>
    </row>
    <row r="178" spans="1:6" x14ac:dyDescent="0.2">
      <c r="A178" s="9"/>
      <c r="B178" s="9"/>
      <c r="C178" s="25"/>
      <c r="D178" s="9"/>
      <c r="E178" s="25"/>
      <c r="F178" s="9"/>
    </row>
    <row r="179" spans="1:6" x14ac:dyDescent="0.2">
      <c r="A179" s="9"/>
      <c r="B179" s="9"/>
      <c r="C179" s="25"/>
      <c r="D179" s="9"/>
      <c r="E179" s="25"/>
      <c r="F179" s="9"/>
    </row>
    <row r="180" spans="1:6" x14ac:dyDescent="0.2">
      <c r="A180" s="9"/>
      <c r="B180" s="9"/>
      <c r="C180" s="25"/>
      <c r="D180" s="9"/>
      <c r="E180" s="25"/>
      <c r="F180" s="9"/>
    </row>
    <row r="181" spans="1:6" x14ac:dyDescent="0.2">
      <c r="A181" s="9"/>
      <c r="B181" s="9"/>
      <c r="C181" s="25"/>
      <c r="D181" s="9"/>
      <c r="E181" s="25"/>
      <c r="F181" s="9"/>
    </row>
    <row r="182" spans="1:6" x14ac:dyDescent="0.2">
      <c r="A182" s="9"/>
      <c r="B182" s="9"/>
      <c r="C182" s="25"/>
      <c r="D182" s="9"/>
      <c r="E182" s="25"/>
      <c r="F182" s="9"/>
    </row>
    <row r="183" spans="1:6" x14ac:dyDescent="0.2">
      <c r="A183" s="9"/>
      <c r="B183" s="9"/>
      <c r="C183" s="25"/>
      <c r="D183" s="9"/>
      <c r="E183" s="25"/>
      <c r="F183" s="9"/>
    </row>
    <row r="184" spans="1:6" x14ac:dyDescent="0.2">
      <c r="A184" s="9"/>
      <c r="B184" s="9"/>
      <c r="C184" s="25"/>
      <c r="D184" s="9"/>
      <c r="E184" s="25"/>
      <c r="F184" s="9"/>
    </row>
    <row r="185" spans="1:6" x14ac:dyDescent="0.2">
      <c r="A185" s="9"/>
      <c r="B185" s="9"/>
      <c r="C185" s="25"/>
      <c r="D185" s="9"/>
      <c r="E185" s="25"/>
      <c r="F185" s="9"/>
    </row>
    <row r="186" spans="1:6" x14ac:dyDescent="0.2">
      <c r="A186" s="9"/>
      <c r="B186" s="9"/>
      <c r="C186" s="25"/>
      <c r="D186" s="9"/>
      <c r="E186" s="25"/>
      <c r="F186" s="9"/>
    </row>
    <row r="187" spans="1:6" x14ac:dyDescent="0.2">
      <c r="A187" s="9"/>
      <c r="B187" s="9"/>
      <c r="C187" s="25"/>
      <c r="D187" s="9"/>
      <c r="E187" s="25"/>
      <c r="F187" s="9"/>
    </row>
    <row r="188" spans="1:6" x14ac:dyDescent="0.2">
      <c r="A188" s="9"/>
      <c r="B188" s="9"/>
      <c r="C188" s="25"/>
      <c r="D188" s="9"/>
      <c r="E188" s="25"/>
      <c r="F188" s="9"/>
    </row>
    <row r="189" spans="1:6" x14ac:dyDescent="0.2">
      <c r="A189" s="9"/>
      <c r="B189" s="9"/>
      <c r="C189" s="25"/>
      <c r="D189" s="9"/>
      <c r="E189" s="25"/>
      <c r="F189" s="9"/>
    </row>
    <row r="190" spans="1:6" x14ac:dyDescent="0.2">
      <c r="A190" s="9"/>
      <c r="B190" s="9"/>
      <c r="C190" s="25"/>
      <c r="D190" s="9"/>
      <c r="E190" s="25"/>
      <c r="F190" s="9"/>
    </row>
    <row r="191" spans="1:6" x14ac:dyDescent="0.2">
      <c r="A191" s="9"/>
      <c r="B191" s="9"/>
      <c r="C191" s="25"/>
      <c r="D191" s="9"/>
      <c r="E191" s="25"/>
      <c r="F191" s="9"/>
    </row>
    <row r="192" spans="1:6" x14ac:dyDescent="0.2">
      <c r="A192" s="9"/>
      <c r="B192" s="9"/>
      <c r="C192" s="25"/>
      <c r="D192" s="9"/>
      <c r="E192" s="25"/>
      <c r="F192" s="9"/>
    </row>
    <row r="193" spans="1:6" x14ac:dyDescent="0.2">
      <c r="A193" s="9"/>
      <c r="B193" s="9"/>
      <c r="C193" s="25"/>
      <c r="D193" s="9"/>
      <c r="E193" s="25"/>
      <c r="F193" s="9"/>
    </row>
    <row r="194" spans="1:6" x14ac:dyDescent="0.2">
      <c r="A194" s="9"/>
      <c r="B194" s="9"/>
      <c r="C194" s="25"/>
      <c r="D194" s="9"/>
      <c r="E194" s="25"/>
      <c r="F194" s="9"/>
    </row>
    <row r="195" spans="1:6" x14ac:dyDescent="0.2">
      <c r="A195" s="9"/>
      <c r="B195" s="9"/>
      <c r="C195" s="25"/>
      <c r="D195" s="9"/>
      <c r="E195" s="25"/>
      <c r="F195" s="9"/>
    </row>
    <row r="196" spans="1:6" x14ac:dyDescent="0.2">
      <c r="A196" s="9"/>
      <c r="B196" s="9"/>
      <c r="C196" s="25"/>
      <c r="D196" s="9"/>
      <c r="E196" s="25"/>
      <c r="F196" s="9"/>
    </row>
    <row r="197" spans="1:6" x14ac:dyDescent="0.2">
      <c r="A197" s="9"/>
      <c r="B197" s="9"/>
      <c r="C197" s="25"/>
      <c r="D197" s="9"/>
      <c r="E197" s="25"/>
      <c r="F197" s="9"/>
    </row>
    <row r="198" spans="1:6" x14ac:dyDescent="0.2">
      <c r="A198" s="9"/>
      <c r="B198" s="9"/>
      <c r="C198" s="25"/>
      <c r="D198" s="9"/>
      <c r="E198" s="25"/>
      <c r="F198" s="9"/>
    </row>
    <row r="199" spans="1:6" x14ac:dyDescent="0.2">
      <c r="A199" s="9"/>
      <c r="B199" s="9"/>
      <c r="C199" s="25"/>
      <c r="D199" s="9"/>
      <c r="E199" s="25"/>
      <c r="F199" s="9"/>
    </row>
    <row r="200" spans="1:6" x14ac:dyDescent="0.2">
      <c r="A200" s="9"/>
      <c r="B200" s="9"/>
      <c r="C200" s="25"/>
      <c r="D200" s="9"/>
      <c r="E200" s="25"/>
      <c r="F200" s="9"/>
    </row>
    <row r="201" spans="1:6" x14ac:dyDescent="0.2">
      <c r="A201" s="9"/>
      <c r="B201" s="9"/>
      <c r="C201" s="25"/>
      <c r="D201" s="9"/>
      <c r="E201" s="25"/>
      <c r="F201" s="9"/>
    </row>
    <row r="202" spans="1:6" x14ac:dyDescent="0.2">
      <c r="A202" s="9"/>
      <c r="B202" s="9"/>
      <c r="C202" s="25"/>
      <c r="D202" s="9"/>
      <c r="E202" s="25"/>
      <c r="F202" s="9"/>
    </row>
    <row r="203" spans="1:6" x14ac:dyDescent="0.2">
      <c r="A203" s="9"/>
      <c r="B203" s="9"/>
      <c r="C203" s="25"/>
      <c r="D203" s="9"/>
      <c r="E203" s="25"/>
      <c r="F203" s="9"/>
    </row>
    <row r="204" spans="1:6" x14ac:dyDescent="0.2">
      <c r="A204" s="9"/>
      <c r="B204" s="9"/>
      <c r="C204" s="25"/>
      <c r="D204" s="9"/>
      <c r="E204" s="25"/>
      <c r="F204" s="9"/>
    </row>
    <row r="205" spans="1:6" x14ac:dyDescent="0.2">
      <c r="A205" s="9"/>
      <c r="B205" s="9"/>
      <c r="C205" s="25"/>
      <c r="D205" s="9"/>
      <c r="E205" s="25"/>
      <c r="F205" s="9"/>
    </row>
    <row r="206" spans="1:6" x14ac:dyDescent="0.2">
      <c r="A206" s="9"/>
      <c r="B206" s="9"/>
      <c r="C206" s="25"/>
      <c r="D206" s="9"/>
      <c r="E206" s="25"/>
      <c r="F206" s="9"/>
    </row>
    <row r="207" spans="1:6" x14ac:dyDescent="0.2">
      <c r="A207" s="9"/>
      <c r="B207" s="9"/>
      <c r="C207" s="25"/>
      <c r="D207" s="9"/>
      <c r="E207" s="25"/>
      <c r="F207" s="9"/>
    </row>
    <row r="208" spans="1:6" x14ac:dyDescent="0.2">
      <c r="A208" s="9"/>
      <c r="B208" s="9"/>
      <c r="C208" s="25"/>
      <c r="D208" s="9"/>
      <c r="E208" s="25"/>
      <c r="F208" s="9"/>
    </row>
    <row r="209" spans="1:6" x14ac:dyDescent="0.2">
      <c r="A209" s="9"/>
      <c r="B209" s="9"/>
      <c r="C209" s="25"/>
      <c r="D209" s="9"/>
      <c r="E209" s="25"/>
      <c r="F209" s="9"/>
    </row>
    <row r="210" spans="1:6" x14ac:dyDescent="0.2">
      <c r="A210" s="9"/>
      <c r="B210" s="9"/>
      <c r="C210" s="25"/>
      <c r="D210" s="9"/>
      <c r="E210" s="25"/>
      <c r="F210" s="9"/>
    </row>
    <row r="211" spans="1:6" x14ac:dyDescent="0.2">
      <c r="A211" s="9"/>
      <c r="B211" s="9"/>
      <c r="C211" s="25"/>
      <c r="D211" s="9"/>
      <c r="E211" s="25"/>
      <c r="F211" s="9"/>
    </row>
    <row r="212" spans="1:6" x14ac:dyDescent="0.2">
      <c r="A212" s="9"/>
      <c r="B212" s="9"/>
      <c r="C212" s="25"/>
      <c r="D212" s="9"/>
      <c r="E212" s="25"/>
      <c r="F212" s="9"/>
    </row>
    <row r="213" spans="1:6" x14ac:dyDescent="0.2">
      <c r="A213" s="9"/>
      <c r="B213" s="9"/>
      <c r="C213" s="25"/>
      <c r="D213" s="9"/>
      <c r="E213" s="25"/>
      <c r="F213" s="9"/>
    </row>
    <row r="214" spans="1:6" x14ac:dyDescent="0.2">
      <c r="A214" s="9"/>
      <c r="B214" s="9"/>
      <c r="C214" s="25"/>
      <c r="D214" s="9"/>
      <c r="E214" s="25"/>
      <c r="F214" s="9"/>
    </row>
    <row r="215" spans="1:6" x14ac:dyDescent="0.2">
      <c r="A215" s="9"/>
      <c r="B215" s="9"/>
      <c r="C215" s="25"/>
      <c r="D215" s="9"/>
      <c r="E215" s="25"/>
      <c r="F215" s="9"/>
    </row>
    <row r="216" spans="1:6" x14ac:dyDescent="0.2">
      <c r="A216" s="9"/>
      <c r="B216" s="9"/>
      <c r="C216" s="25"/>
      <c r="D216" s="9"/>
      <c r="E216" s="25"/>
      <c r="F216" s="9"/>
    </row>
    <row r="217" spans="1:6" x14ac:dyDescent="0.2">
      <c r="A217" s="9"/>
      <c r="B217" s="9"/>
      <c r="C217" s="25"/>
      <c r="D217" s="9"/>
      <c r="E217" s="25"/>
      <c r="F217" s="9"/>
    </row>
    <row r="218" spans="1:6" x14ac:dyDescent="0.2">
      <c r="A218" s="9"/>
      <c r="B218" s="9"/>
      <c r="C218" s="25"/>
      <c r="D218" s="9"/>
      <c r="E218" s="25"/>
      <c r="F218" s="9"/>
    </row>
    <row r="219" spans="1:6" x14ac:dyDescent="0.2">
      <c r="A219" s="9"/>
      <c r="B219" s="9"/>
      <c r="C219" s="25"/>
      <c r="D219" s="9"/>
      <c r="E219" s="25"/>
      <c r="F219" s="9"/>
    </row>
    <row r="220" spans="1:6" x14ac:dyDescent="0.2">
      <c r="A220" s="9"/>
      <c r="B220" s="9"/>
      <c r="C220" s="25"/>
      <c r="D220" s="9"/>
      <c r="E220" s="25"/>
      <c r="F220" s="9"/>
    </row>
    <row r="221" spans="1:6" x14ac:dyDescent="0.2">
      <c r="A221" s="9"/>
      <c r="B221" s="9"/>
      <c r="C221" s="25"/>
      <c r="D221" s="9"/>
      <c r="E221" s="25"/>
      <c r="F221" s="9"/>
    </row>
    <row r="222" spans="1:6" x14ac:dyDescent="0.2">
      <c r="A222" s="9"/>
      <c r="B222" s="9"/>
      <c r="C222" s="25"/>
      <c r="D222" s="9"/>
      <c r="E222" s="25"/>
      <c r="F222" s="9"/>
    </row>
    <row r="223" spans="1:6" x14ac:dyDescent="0.2">
      <c r="A223" s="9"/>
      <c r="B223" s="9"/>
      <c r="C223" s="25"/>
      <c r="D223" s="9"/>
      <c r="E223" s="25"/>
      <c r="F223" s="9"/>
    </row>
    <row r="224" spans="1:6" x14ac:dyDescent="0.2">
      <c r="A224" s="9"/>
      <c r="B224" s="9"/>
      <c r="C224" s="25"/>
      <c r="D224" s="9"/>
      <c r="E224" s="25"/>
      <c r="F224" s="9"/>
    </row>
    <row r="225" spans="1:6" x14ac:dyDescent="0.2">
      <c r="A225" s="9"/>
      <c r="B225" s="9"/>
      <c r="C225" s="25"/>
      <c r="D225" s="9"/>
      <c r="E225" s="25"/>
      <c r="F225" s="9"/>
    </row>
    <row r="226" spans="1:6" x14ac:dyDescent="0.2">
      <c r="A226" s="9"/>
      <c r="B226" s="9"/>
      <c r="C226" s="25"/>
      <c r="D226" s="9"/>
      <c r="E226" s="25"/>
      <c r="F226" s="9"/>
    </row>
    <row r="227" spans="1:6" x14ac:dyDescent="0.2">
      <c r="A227" s="9"/>
      <c r="B227" s="9"/>
      <c r="C227" s="25"/>
      <c r="D227" s="9"/>
      <c r="E227" s="25"/>
      <c r="F227" s="9"/>
    </row>
    <row r="228" spans="1:6" x14ac:dyDescent="0.2">
      <c r="A228" s="9"/>
      <c r="B228" s="9"/>
      <c r="C228" s="25"/>
      <c r="D228" s="9"/>
      <c r="E228" s="25"/>
      <c r="F228" s="9"/>
    </row>
    <row r="229" spans="1:6" x14ac:dyDescent="0.2">
      <c r="A229" s="9"/>
      <c r="B229" s="9"/>
      <c r="C229" s="25"/>
      <c r="D229" s="9"/>
      <c r="E229" s="25"/>
      <c r="F229" s="9"/>
    </row>
    <row r="230" spans="1:6" x14ac:dyDescent="0.2">
      <c r="A230" s="9"/>
      <c r="B230" s="9"/>
      <c r="C230" s="25"/>
      <c r="D230" s="9"/>
      <c r="E230" s="25"/>
      <c r="F230" s="9"/>
    </row>
    <row r="231" spans="1:6" x14ac:dyDescent="0.2">
      <c r="A231" s="9"/>
      <c r="B231" s="9"/>
      <c r="C231" s="25"/>
      <c r="D231" s="9"/>
      <c r="E231" s="25"/>
      <c r="F231" s="9"/>
    </row>
    <row r="232" spans="1:6" x14ac:dyDescent="0.2">
      <c r="A232" s="9"/>
      <c r="B232" s="9"/>
      <c r="C232" s="25"/>
      <c r="D232" s="9"/>
      <c r="E232" s="25"/>
      <c r="F232" s="9"/>
    </row>
    <row r="233" spans="1:6" x14ac:dyDescent="0.2">
      <c r="A233" s="9"/>
      <c r="B233" s="9"/>
      <c r="C233" s="25"/>
      <c r="D233" s="9"/>
      <c r="E233" s="25"/>
      <c r="F233" s="9"/>
    </row>
    <row r="234" spans="1:6" x14ac:dyDescent="0.2">
      <c r="A234" s="9"/>
      <c r="B234" s="9"/>
      <c r="C234" s="25"/>
      <c r="D234" s="9"/>
      <c r="E234" s="25"/>
      <c r="F234" s="9"/>
    </row>
    <row r="235" spans="1:6" x14ac:dyDescent="0.2">
      <c r="A235" s="9"/>
      <c r="B235" s="9"/>
      <c r="C235" s="25"/>
      <c r="D235" s="9"/>
      <c r="E235" s="25"/>
      <c r="F235" s="9"/>
    </row>
    <row r="236" spans="1:6" x14ac:dyDescent="0.2">
      <c r="A236" s="9"/>
      <c r="B236" s="9"/>
      <c r="C236" s="25"/>
      <c r="D236" s="9"/>
      <c r="E236" s="25"/>
      <c r="F236" s="9"/>
    </row>
    <row r="237" spans="1:6" x14ac:dyDescent="0.2">
      <c r="A237" s="9"/>
      <c r="B237" s="9"/>
      <c r="C237" s="25"/>
      <c r="D237" s="9"/>
      <c r="E237" s="25"/>
      <c r="F237" s="9"/>
    </row>
    <row r="238" spans="1:6" x14ac:dyDescent="0.2">
      <c r="A238" s="9"/>
      <c r="B238" s="9"/>
      <c r="C238" s="25"/>
      <c r="D238" s="9"/>
      <c r="E238" s="25"/>
      <c r="F238" s="9"/>
    </row>
    <row r="239" spans="1:6" x14ac:dyDescent="0.2">
      <c r="A239" s="9"/>
      <c r="B239" s="9"/>
      <c r="C239" s="25"/>
      <c r="D239" s="9"/>
      <c r="E239" s="25"/>
      <c r="F239" s="9"/>
    </row>
    <row r="240" spans="1:6" x14ac:dyDescent="0.2">
      <c r="A240" s="9"/>
      <c r="B240" s="9"/>
      <c r="C240" s="25"/>
      <c r="D240" s="9"/>
      <c r="E240" s="25"/>
      <c r="F240" s="9"/>
    </row>
    <row r="241" spans="1:6" x14ac:dyDescent="0.2">
      <c r="A241" s="9"/>
      <c r="B241" s="9"/>
      <c r="C241" s="25"/>
      <c r="D241" s="9"/>
      <c r="E241" s="25"/>
      <c r="F241" s="9"/>
    </row>
    <row r="242" spans="1:6" x14ac:dyDescent="0.2">
      <c r="A242" s="9"/>
      <c r="B242" s="9"/>
      <c r="C242" s="25"/>
      <c r="D242" s="9"/>
      <c r="E242" s="25"/>
      <c r="F242" s="9"/>
    </row>
    <row r="243" spans="1:6" x14ac:dyDescent="0.2">
      <c r="A243" s="9"/>
      <c r="B243" s="9"/>
      <c r="C243" s="25"/>
      <c r="D243" s="9"/>
      <c r="E243" s="25"/>
      <c r="F243" s="9"/>
    </row>
    <row r="244" spans="1:6" x14ac:dyDescent="0.2">
      <c r="A244" s="9"/>
      <c r="B244" s="9"/>
      <c r="C244" s="25"/>
      <c r="D244" s="9"/>
      <c r="E244" s="25"/>
      <c r="F244" s="9"/>
    </row>
    <row r="245" spans="1:6" x14ac:dyDescent="0.2">
      <c r="A245" s="9"/>
      <c r="B245" s="9"/>
      <c r="C245" s="25"/>
      <c r="D245" s="9"/>
      <c r="E245" s="25"/>
      <c r="F245" s="9"/>
    </row>
    <row r="246" spans="1:6" x14ac:dyDescent="0.2">
      <c r="A246" s="9"/>
      <c r="B246" s="9"/>
      <c r="C246" s="25"/>
      <c r="D246" s="9"/>
      <c r="E246" s="25"/>
      <c r="F246" s="9"/>
    </row>
    <row r="247" spans="1:6" x14ac:dyDescent="0.2">
      <c r="A247" s="9"/>
      <c r="B247" s="9"/>
      <c r="C247" s="25"/>
      <c r="D247" s="9"/>
      <c r="E247" s="25"/>
      <c r="F247" s="9"/>
    </row>
    <row r="248" spans="1:6" x14ac:dyDescent="0.2">
      <c r="A248" s="9"/>
      <c r="B248" s="9"/>
      <c r="C248" s="25"/>
      <c r="D248" s="9"/>
      <c r="E248" s="25"/>
      <c r="F248" s="9"/>
    </row>
    <row r="249" spans="1:6" x14ac:dyDescent="0.2">
      <c r="A249" s="9"/>
      <c r="B249" s="9"/>
      <c r="C249" s="25"/>
      <c r="D249" s="9"/>
      <c r="E249" s="25"/>
      <c r="F249" s="9"/>
    </row>
    <row r="250" spans="1:6" x14ac:dyDescent="0.2">
      <c r="A250" s="9"/>
      <c r="B250" s="9"/>
      <c r="C250" s="25"/>
      <c r="D250" s="9"/>
      <c r="E250" s="25"/>
      <c r="F250" s="9"/>
    </row>
    <row r="251" spans="1:6" x14ac:dyDescent="0.2">
      <c r="A251" s="9"/>
      <c r="B251" s="9"/>
      <c r="C251" s="25"/>
      <c r="D251" s="9"/>
      <c r="E251" s="25"/>
      <c r="F251" s="9"/>
    </row>
    <row r="252" spans="1:6" x14ac:dyDescent="0.2">
      <c r="A252" s="9"/>
      <c r="B252" s="9"/>
      <c r="C252" s="25"/>
      <c r="D252" s="9"/>
      <c r="E252" s="25"/>
      <c r="F252" s="9"/>
    </row>
    <row r="253" spans="1:6" x14ac:dyDescent="0.2">
      <c r="A253" s="9"/>
      <c r="B253" s="9"/>
      <c r="C253" s="25"/>
      <c r="D253" s="9"/>
      <c r="E253" s="25"/>
      <c r="F253" s="9"/>
    </row>
    <row r="254" spans="1:6" x14ac:dyDescent="0.2">
      <c r="A254" s="9"/>
      <c r="B254" s="9"/>
      <c r="C254" s="25"/>
      <c r="D254" s="9"/>
      <c r="E254" s="25"/>
      <c r="F254" s="9"/>
    </row>
    <row r="255" spans="1:6" x14ac:dyDescent="0.2">
      <c r="A255" s="9"/>
      <c r="B255" s="9"/>
      <c r="C255" s="25"/>
      <c r="D255" s="9"/>
      <c r="E255" s="25"/>
      <c r="F255" s="9"/>
    </row>
    <row r="256" spans="1:6" x14ac:dyDescent="0.2">
      <c r="A256" s="9"/>
      <c r="B256" s="9"/>
      <c r="C256" s="25"/>
      <c r="D256" s="9"/>
      <c r="E256" s="25"/>
      <c r="F256" s="9"/>
    </row>
    <row r="257" spans="1:6" x14ac:dyDescent="0.2">
      <c r="A257" s="9"/>
      <c r="B257" s="9"/>
      <c r="C257" s="25"/>
      <c r="D257" s="9"/>
      <c r="E257" s="25"/>
      <c r="F257" s="9"/>
    </row>
    <row r="258" spans="1:6" x14ac:dyDescent="0.2">
      <c r="A258" s="9"/>
      <c r="B258" s="9"/>
      <c r="C258" s="25"/>
      <c r="D258" s="9"/>
      <c r="E258" s="25"/>
      <c r="F258" s="9"/>
    </row>
    <row r="259" spans="1:6" x14ac:dyDescent="0.2">
      <c r="A259" s="9"/>
      <c r="B259" s="9"/>
      <c r="C259" s="25"/>
      <c r="D259" s="9"/>
      <c r="E259" s="25"/>
      <c r="F259" s="9"/>
    </row>
    <row r="260" spans="1:6" x14ac:dyDescent="0.2">
      <c r="A260" s="9"/>
      <c r="B260" s="9"/>
      <c r="C260" s="25"/>
      <c r="D260" s="9"/>
      <c r="E260" s="25"/>
      <c r="F260" s="9"/>
    </row>
    <row r="261" spans="1:6" x14ac:dyDescent="0.2">
      <c r="A261" s="9"/>
      <c r="B261" s="9"/>
      <c r="C261" s="25"/>
      <c r="D261" s="9"/>
      <c r="E261" s="25"/>
      <c r="F261" s="9"/>
    </row>
    <row r="262" spans="1:6" x14ac:dyDescent="0.2">
      <c r="A262" s="9"/>
      <c r="B262" s="9"/>
      <c r="C262" s="25"/>
      <c r="D262" s="9"/>
      <c r="E262" s="25"/>
      <c r="F262" s="9"/>
    </row>
    <row r="263" spans="1:6" x14ac:dyDescent="0.2">
      <c r="A263" s="9"/>
      <c r="B263" s="9"/>
      <c r="C263" s="25"/>
      <c r="D263" s="9"/>
      <c r="E263" s="25"/>
      <c r="F263" s="9"/>
    </row>
    <row r="264" spans="1:6" x14ac:dyDescent="0.2">
      <c r="A264" s="9"/>
      <c r="B264" s="9"/>
      <c r="C264" s="25"/>
      <c r="D264" s="9"/>
      <c r="E264" s="25"/>
      <c r="F264" s="9"/>
    </row>
    <row r="265" spans="1:6" x14ac:dyDescent="0.2">
      <c r="A265" s="9"/>
      <c r="B265" s="9"/>
      <c r="C265" s="25"/>
      <c r="D265" s="9"/>
      <c r="E265" s="25"/>
      <c r="F265" s="9"/>
    </row>
    <row r="266" spans="1:6" x14ac:dyDescent="0.2">
      <c r="A266" s="9"/>
      <c r="B266" s="9"/>
      <c r="C266" s="25"/>
      <c r="D266" s="9"/>
      <c r="E266" s="25"/>
      <c r="F266" s="9"/>
    </row>
    <row r="267" spans="1:6" x14ac:dyDescent="0.2">
      <c r="A267" s="9"/>
      <c r="B267" s="9"/>
      <c r="C267" s="25"/>
      <c r="D267" s="9"/>
      <c r="E267" s="25"/>
      <c r="F267" s="9"/>
    </row>
    <row r="268" spans="1:6" x14ac:dyDescent="0.2">
      <c r="A268" s="9"/>
      <c r="B268" s="9"/>
      <c r="C268" s="25"/>
      <c r="D268" s="9"/>
      <c r="E268" s="25"/>
      <c r="F268" s="9"/>
    </row>
    <row r="269" spans="1:6" x14ac:dyDescent="0.2">
      <c r="A269" s="9"/>
      <c r="B269" s="9"/>
      <c r="C269" s="25"/>
      <c r="D269" s="9"/>
      <c r="E269" s="25"/>
      <c r="F269" s="9"/>
    </row>
    <row r="270" spans="1:6" x14ac:dyDescent="0.2">
      <c r="A270" s="9"/>
      <c r="B270" s="9"/>
      <c r="C270" s="25"/>
      <c r="D270" s="9"/>
      <c r="E270" s="25"/>
      <c r="F270" s="9"/>
    </row>
    <row r="271" spans="1:6" x14ac:dyDescent="0.2">
      <c r="A271" s="9"/>
      <c r="B271" s="9"/>
      <c r="C271" s="25"/>
      <c r="D271" s="9"/>
      <c r="E271" s="25"/>
      <c r="F271" s="9"/>
    </row>
    <row r="272" spans="1:6" x14ac:dyDescent="0.2">
      <c r="A272" s="9"/>
      <c r="B272" s="9"/>
      <c r="C272" s="25"/>
      <c r="D272" s="9"/>
      <c r="E272" s="25"/>
      <c r="F272" s="9"/>
    </row>
    <row r="273" spans="1:6" x14ac:dyDescent="0.2">
      <c r="A273" s="9"/>
      <c r="B273" s="9"/>
      <c r="C273" s="25"/>
      <c r="D273" s="9"/>
      <c r="E273" s="25"/>
      <c r="F273" s="9"/>
    </row>
    <row r="274" spans="1:6" x14ac:dyDescent="0.2">
      <c r="A274" s="9"/>
      <c r="B274" s="9"/>
      <c r="C274" s="25"/>
      <c r="D274" s="9"/>
      <c r="E274" s="25"/>
      <c r="F274" s="9"/>
    </row>
    <row r="275" spans="1:6" x14ac:dyDescent="0.2">
      <c r="A275" s="9"/>
      <c r="B275" s="9"/>
      <c r="C275" s="25"/>
      <c r="D275" s="9"/>
      <c r="E275" s="25"/>
      <c r="F275" s="9"/>
    </row>
    <row r="276" spans="1:6" x14ac:dyDescent="0.2">
      <c r="A276" s="9"/>
      <c r="B276" s="9"/>
      <c r="C276" s="25"/>
      <c r="D276" s="9"/>
      <c r="E276" s="25"/>
      <c r="F276" s="9"/>
    </row>
    <row r="277" spans="1:6" x14ac:dyDescent="0.2">
      <c r="A277" s="9"/>
      <c r="B277" s="9"/>
      <c r="C277" s="25"/>
      <c r="D277" s="9"/>
      <c r="E277" s="25"/>
      <c r="F277" s="9"/>
    </row>
    <row r="278" spans="1:6" x14ac:dyDescent="0.2">
      <c r="A278" s="9"/>
      <c r="B278" s="9"/>
      <c r="C278" s="25"/>
      <c r="D278" s="9"/>
      <c r="E278" s="25"/>
      <c r="F278" s="9"/>
    </row>
    <row r="279" spans="1:6" x14ac:dyDescent="0.2">
      <c r="A279" s="9"/>
      <c r="B279" s="9"/>
      <c r="C279" s="25"/>
      <c r="D279" s="9"/>
      <c r="E279" s="25"/>
      <c r="F279" s="9"/>
    </row>
    <row r="280" spans="1:6" x14ac:dyDescent="0.2">
      <c r="A280" s="9"/>
      <c r="B280" s="9"/>
      <c r="C280" s="25"/>
      <c r="D280" s="9"/>
      <c r="E280" s="25"/>
      <c r="F280" s="9"/>
    </row>
    <row r="281" spans="1:6" x14ac:dyDescent="0.2">
      <c r="A281" s="9"/>
      <c r="B281" s="9"/>
      <c r="C281" s="25"/>
      <c r="D281" s="9"/>
      <c r="E281" s="25"/>
      <c r="F281" s="9"/>
    </row>
    <row r="282" spans="1:6" x14ac:dyDescent="0.2">
      <c r="A282" s="9"/>
      <c r="B282" s="9"/>
      <c r="C282" s="25"/>
      <c r="D282" s="9"/>
      <c r="E282" s="25"/>
      <c r="F282" s="9"/>
    </row>
    <row r="283" spans="1:6" x14ac:dyDescent="0.2">
      <c r="A283" s="9"/>
      <c r="B283" s="9"/>
      <c r="C283" s="25"/>
      <c r="D283" s="9"/>
      <c r="E283" s="25"/>
      <c r="F283" s="9"/>
    </row>
    <row r="284" spans="1:6" x14ac:dyDescent="0.2">
      <c r="A284" s="9"/>
      <c r="B284" s="9"/>
      <c r="C284" s="25"/>
      <c r="D284" s="9"/>
      <c r="E284" s="25"/>
      <c r="F284" s="9"/>
    </row>
    <row r="285" spans="1:6" x14ac:dyDescent="0.2">
      <c r="A285" s="9"/>
      <c r="B285" s="9"/>
      <c r="C285" s="25"/>
      <c r="D285" s="9"/>
      <c r="E285" s="25"/>
      <c r="F285" s="9"/>
    </row>
    <row r="286" spans="1:6" x14ac:dyDescent="0.2">
      <c r="A286" s="9"/>
      <c r="B286" s="9"/>
      <c r="C286" s="25"/>
      <c r="D286" s="9"/>
      <c r="E286" s="25"/>
      <c r="F286" s="9"/>
    </row>
    <row r="287" spans="1:6" x14ac:dyDescent="0.2">
      <c r="A287" s="9"/>
      <c r="B287" s="9"/>
      <c r="C287" s="25"/>
      <c r="D287" s="9"/>
      <c r="E287" s="25"/>
      <c r="F287" s="9"/>
    </row>
    <row r="288" spans="1:6" x14ac:dyDescent="0.2">
      <c r="A288" s="9"/>
      <c r="B288" s="9"/>
      <c r="C288" s="25"/>
      <c r="D288" s="9"/>
      <c r="E288" s="25"/>
      <c r="F288" s="9"/>
    </row>
    <row r="289" spans="1:6" x14ac:dyDescent="0.2">
      <c r="A289" s="9"/>
      <c r="B289" s="9"/>
      <c r="C289" s="25"/>
      <c r="D289" s="9"/>
      <c r="E289" s="25"/>
      <c r="F289" s="9"/>
    </row>
    <row r="290" spans="1:6" x14ac:dyDescent="0.2">
      <c r="A290" s="9"/>
      <c r="B290" s="9"/>
      <c r="C290" s="25"/>
      <c r="D290" s="9"/>
      <c r="E290" s="25"/>
      <c r="F290" s="9"/>
    </row>
    <row r="291" spans="1:6" x14ac:dyDescent="0.2">
      <c r="A291" s="9"/>
      <c r="B291" s="9"/>
      <c r="C291" s="25"/>
      <c r="D291" s="9"/>
      <c r="E291" s="25"/>
      <c r="F291" s="9"/>
    </row>
    <row r="292" spans="1:6" x14ac:dyDescent="0.2">
      <c r="A292" s="9"/>
      <c r="B292" s="9"/>
      <c r="C292" s="25"/>
      <c r="D292" s="9"/>
      <c r="E292" s="25"/>
      <c r="F292" s="9"/>
    </row>
    <row r="293" spans="1:6" x14ac:dyDescent="0.2">
      <c r="A293" s="9"/>
      <c r="B293" s="9"/>
      <c r="C293" s="25"/>
      <c r="D293" s="9"/>
      <c r="E293" s="25"/>
      <c r="F293" s="9"/>
    </row>
    <row r="294" spans="1:6" x14ac:dyDescent="0.2">
      <c r="A294" s="9"/>
      <c r="B294" s="9"/>
      <c r="C294" s="25"/>
      <c r="D294" s="9"/>
      <c r="E294" s="25"/>
      <c r="F294" s="9"/>
    </row>
    <row r="295" spans="1:6" x14ac:dyDescent="0.2">
      <c r="A295" s="9"/>
      <c r="B295" s="9"/>
      <c r="C295" s="25"/>
      <c r="D295" s="9"/>
      <c r="E295" s="25"/>
      <c r="F295" s="9"/>
    </row>
    <row r="296" spans="1:6" x14ac:dyDescent="0.2">
      <c r="A296" s="9"/>
      <c r="B296" s="9"/>
      <c r="C296" s="25"/>
      <c r="D296" s="9"/>
      <c r="E296" s="25"/>
      <c r="F296" s="9"/>
    </row>
    <row r="297" spans="1:6" x14ac:dyDescent="0.2">
      <c r="A297" s="9"/>
      <c r="B297" s="9"/>
      <c r="C297" s="25"/>
      <c r="D297" s="9"/>
      <c r="E297" s="25"/>
      <c r="F297" s="9"/>
    </row>
    <row r="298" spans="1:6" x14ac:dyDescent="0.2">
      <c r="A298" s="9"/>
      <c r="B298" s="9"/>
      <c r="C298" s="25"/>
      <c r="D298" s="9"/>
      <c r="E298" s="25"/>
      <c r="F298" s="9"/>
    </row>
    <row r="299" spans="1:6" x14ac:dyDescent="0.2">
      <c r="A299" s="9"/>
      <c r="B299" s="9"/>
      <c r="C299" s="25"/>
      <c r="D299" s="9"/>
      <c r="E299" s="25"/>
      <c r="F299" s="9"/>
    </row>
    <row r="300" spans="1:6" x14ac:dyDescent="0.2">
      <c r="A300" s="9"/>
      <c r="B300" s="9"/>
      <c r="C300" s="25"/>
      <c r="D300" s="9"/>
      <c r="E300" s="25"/>
      <c r="F300" s="9"/>
    </row>
    <row r="301" spans="1:6" x14ac:dyDescent="0.2">
      <c r="A301" s="9"/>
      <c r="B301" s="9"/>
      <c r="C301" s="25"/>
      <c r="D301" s="9"/>
      <c r="E301" s="25"/>
      <c r="F301" s="9"/>
    </row>
    <row r="302" spans="1:6" x14ac:dyDescent="0.2">
      <c r="A302" s="9"/>
      <c r="B302" s="9"/>
      <c r="C302" s="25"/>
      <c r="D302" s="9"/>
      <c r="E302" s="25"/>
      <c r="F302" s="9"/>
    </row>
    <row r="303" spans="1:6" x14ac:dyDescent="0.2">
      <c r="A303" s="9"/>
      <c r="B303" s="9"/>
      <c r="C303" s="25"/>
      <c r="D303" s="9"/>
      <c r="E303" s="25"/>
      <c r="F303" s="9"/>
    </row>
    <row r="304" spans="1:6" x14ac:dyDescent="0.2">
      <c r="A304" s="9"/>
      <c r="B304" s="9"/>
      <c r="C304" s="25"/>
      <c r="D304" s="9"/>
      <c r="E304" s="25"/>
      <c r="F304" s="9"/>
    </row>
    <row r="305" spans="1:6" x14ac:dyDescent="0.2">
      <c r="A305" s="9"/>
      <c r="B305" s="9"/>
      <c r="C305" s="25"/>
      <c r="D305" s="9"/>
      <c r="E305" s="25"/>
      <c r="F305" s="9"/>
    </row>
    <row r="306" spans="1:6" x14ac:dyDescent="0.2">
      <c r="A306" s="9"/>
      <c r="B306" s="9"/>
      <c r="C306" s="25"/>
      <c r="D306" s="9"/>
      <c r="E306" s="25"/>
      <c r="F306" s="9"/>
    </row>
    <row r="307" spans="1:6" x14ac:dyDescent="0.2">
      <c r="A307" s="9"/>
      <c r="B307" s="9"/>
      <c r="C307" s="25"/>
      <c r="D307" s="9"/>
      <c r="E307" s="25"/>
      <c r="F307" s="9"/>
    </row>
    <row r="308" spans="1:6" x14ac:dyDescent="0.2">
      <c r="A308" s="9"/>
      <c r="B308" s="9"/>
      <c r="C308" s="25"/>
      <c r="D308" s="9"/>
      <c r="E308" s="25"/>
      <c r="F308" s="9"/>
    </row>
    <row r="309" spans="1:6" x14ac:dyDescent="0.2">
      <c r="A309" s="9"/>
      <c r="B309" s="9"/>
      <c r="C309" s="25"/>
      <c r="D309" s="9"/>
      <c r="E309" s="25"/>
      <c r="F309" s="9"/>
    </row>
    <row r="310" spans="1:6" x14ac:dyDescent="0.2">
      <c r="A310" s="9"/>
      <c r="B310" s="9"/>
      <c r="C310" s="25"/>
      <c r="D310" s="9"/>
      <c r="E310" s="25"/>
      <c r="F310" s="9"/>
    </row>
    <row r="311" spans="1:6" x14ac:dyDescent="0.2">
      <c r="A311" s="9"/>
      <c r="B311" s="9"/>
      <c r="C311" s="25"/>
      <c r="D311" s="9"/>
      <c r="E311" s="25"/>
      <c r="F311" s="9"/>
    </row>
    <row r="312" spans="1:6" x14ac:dyDescent="0.2">
      <c r="A312" s="9"/>
      <c r="B312" s="9"/>
      <c r="C312" s="25"/>
      <c r="D312" s="9"/>
      <c r="E312" s="25"/>
      <c r="F312" s="9"/>
    </row>
    <row r="313" spans="1:6" x14ac:dyDescent="0.2">
      <c r="A313" s="9"/>
      <c r="B313" s="9"/>
      <c r="C313" s="25"/>
      <c r="D313" s="9"/>
      <c r="E313" s="25"/>
      <c r="F313" s="9"/>
    </row>
    <row r="314" spans="1:6" x14ac:dyDescent="0.2">
      <c r="A314" s="9"/>
      <c r="B314" s="9"/>
      <c r="C314" s="25"/>
      <c r="D314" s="9"/>
      <c r="E314" s="25"/>
      <c r="F314" s="9"/>
    </row>
    <row r="315" spans="1:6" x14ac:dyDescent="0.2">
      <c r="A315" s="9"/>
      <c r="B315" s="9"/>
      <c r="C315" s="25"/>
      <c r="D315" s="9"/>
      <c r="E315" s="25"/>
      <c r="F315" s="9"/>
    </row>
    <row r="316" spans="1:6" x14ac:dyDescent="0.2">
      <c r="A316" s="9"/>
      <c r="B316" s="9"/>
      <c r="C316" s="25"/>
      <c r="D316" s="9"/>
      <c r="E316" s="25"/>
      <c r="F316" s="9"/>
    </row>
    <row r="317" spans="1:6" x14ac:dyDescent="0.2">
      <c r="A317" s="9"/>
      <c r="B317" s="9"/>
      <c r="C317" s="25"/>
      <c r="D317" s="9"/>
      <c r="E317" s="25"/>
      <c r="F317" s="9"/>
    </row>
    <row r="318" spans="1:6" x14ac:dyDescent="0.2">
      <c r="A318" s="9"/>
      <c r="B318" s="9"/>
      <c r="C318" s="25"/>
      <c r="D318" s="9"/>
      <c r="E318" s="25"/>
      <c r="F318" s="9"/>
    </row>
    <row r="319" spans="1:6" x14ac:dyDescent="0.2">
      <c r="A319" s="9"/>
      <c r="B319" s="9"/>
      <c r="C319" s="25"/>
      <c r="D319" s="9"/>
      <c r="E319" s="25"/>
      <c r="F319" s="9"/>
    </row>
    <row r="320" spans="1:6" x14ac:dyDescent="0.2">
      <c r="A320" s="9"/>
      <c r="B320" s="9"/>
      <c r="C320" s="25"/>
      <c r="D320" s="9"/>
      <c r="E320" s="25"/>
      <c r="F320" s="9"/>
    </row>
    <row r="321" spans="1:6" x14ac:dyDescent="0.2">
      <c r="A321" s="9"/>
      <c r="B321" s="9"/>
      <c r="C321" s="25"/>
      <c r="D321" s="9"/>
      <c r="E321" s="25"/>
      <c r="F321" s="9"/>
    </row>
    <row r="322" spans="1:6" x14ac:dyDescent="0.2">
      <c r="A322" s="9"/>
      <c r="B322" s="9"/>
      <c r="C322" s="25"/>
      <c r="D322" s="9"/>
      <c r="E322" s="25"/>
      <c r="F322" s="9"/>
    </row>
    <row r="323" spans="1:6" x14ac:dyDescent="0.2">
      <c r="A323" s="9"/>
      <c r="B323" s="9"/>
      <c r="C323" s="25"/>
      <c r="D323" s="9"/>
      <c r="E323" s="25"/>
      <c r="F323" s="9"/>
    </row>
    <row r="324" spans="1:6" x14ac:dyDescent="0.2">
      <c r="A324" s="9"/>
      <c r="B324" s="9"/>
      <c r="C324" s="25"/>
      <c r="D324" s="9"/>
      <c r="E324" s="25"/>
      <c r="F324" s="9"/>
    </row>
    <row r="325" spans="1:6" x14ac:dyDescent="0.2">
      <c r="A325" s="9"/>
      <c r="B325" s="9"/>
      <c r="C325" s="25"/>
      <c r="D325" s="9"/>
      <c r="E325" s="25"/>
      <c r="F325" s="9"/>
    </row>
    <row r="326" spans="1:6" x14ac:dyDescent="0.2">
      <c r="A326" s="9"/>
      <c r="B326" s="9"/>
      <c r="C326" s="25"/>
      <c r="D326" s="9"/>
      <c r="E326" s="25"/>
      <c r="F326" s="9"/>
    </row>
    <row r="327" spans="1:6" x14ac:dyDescent="0.2">
      <c r="A327" s="9"/>
      <c r="B327" s="9"/>
      <c r="C327" s="25"/>
      <c r="D327" s="9"/>
      <c r="E327" s="25"/>
      <c r="F327" s="9"/>
    </row>
    <row r="328" spans="1:6" x14ac:dyDescent="0.2">
      <c r="A328" s="9"/>
      <c r="B328" s="9"/>
      <c r="C328" s="25"/>
      <c r="D328" s="9"/>
      <c r="E328" s="25"/>
      <c r="F328" s="9"/>
    </row>
    <row r="329" spans="1:6" x14ac:dyDescent="0.2">
      <c r="A329" s="9"/>
      <c r="B329" s="9"/>
      <c r="C329" s="25"/>
      <c r="D329" s="9"/>
      <c r="E329" s="25"/>
      <c r="F329" s="9"/>
    </row>
    <row r="330" spans="1:6" x14ac:dyDescent="0.2">
      <c r="A330" s="9"/>
      <c r="B330" s="9"/>
      <c r="C330" s="25"/>
      <c r="D330" s="9"/>
      <c r="E330" s="25"/>
      <c r="F330" s="9"/>
    </row>
    <row r="331" spans="1:6" x14ac:dyDescent="0.2">
      <c r="A331" s="9"/>
      <c r="B331" s="9"/>
      <c r="C331" s="25"/>
      <c r="D331" s="9"/>
      <c r="E331" s="25"/>
      <c r="F331" s="9"/>
    </row>
    <row r="332" spans="1:6" x14ac:dyDescent="0.2">
      <c r="A332" s="9"/>
      <c r="B332" s="9"/>
      <c r="C332" s="25"/>
      <c r="D332" s="9"/>
      <c r="E332" s="25"/>
      <c r="F332" s="9"/>
    </row>
    <row r="333" spans="1:6" x14ac:dyDescent="0.2">
      <c r="A333" s="9"/>
      <c r="B333" s="9"/>
      <c r="C333" s="25"/>
      <c r="D333" s="9"/>
      <c r="E333" s="25"/>
      <c r="F333" s="9"/>
    </row>
    <row r="334" spans="1:6" x14ac:dyDescent="0.2">
      <c r="A334" s="9"/>
      <c r="B334" s="9"/>
      <c r="C334" s="25"/>
      <c r="D334" s="9"/>
      <c r="E334" s="25"/>
      <c r="F334" s="9"/>
    </row>
    <row r="335" spans="1:6" x14ac:dyDescent="0.2">
      <c r="A335" s="9"/>
      <c r="B335" s="9"/>
      <c r="C335" s="25"/>
      <c r="D335" s="9"/>
      <c r="E335" s="25"/>
      <c r="F335" s="9"/>
    </row>
    <row r="336" spans="1:6" x14ac:dyDescent="0.2">
      <c r="A336" s="9"/>
      <c r="B336" s="9"/>
      <c r="C336" s="25"/>
      <c r="D336" s="9"/>
      <c r="E336" s="25"/>
      <c r="F336" s="9"/>
    </row>
    <row r="337" spans="1:6" x14ac:dyDescent="0.2">
      <c r="A337" s="9"/>
      <c r="B337" s="9"/>
      <c r="C337" s="25"/>
      <c r="D337" s="9"/>
      <c r="E337" s="25"/>
      <c r="F337" s="9"/>
    </row>
    <row r="338" spans="1:6" x14ac:dyDescent="0.2">
      <c r="A338" s="9"/>
      <c r="B338" s="9"/>
      <c r="C338" s="25"/>
      <c r="D338" s="9"/>
      <c r="E338" s="25"/>
      <c r="F338" s="9"/>
    </row>
    <row r="339" spans="1:6" x14ac:dyDescent="0.2">
      <c r="A339" s="9"/>
      <c r="B339" s="9"/>
      <c r="C339" s="25"/>
      <c r="D339" s="9"/>
      <c r="E339" s="25"/>
      <c r="F339" s="9"/>
    </row>
    <row r="340" spans="1:6" x14ac:dyDescent="0.2">
      <c r="A340" s="9"/>
      <c r="B340" s="9"/>
      <c r="C340" s="25"/>
      <c r="D340" s="9"/>
      <c r="E340" s="25"/>
      <c r="F340" s="9"/>
    </row>
    <row r="341" spans="1:6" x14ac:dyDescent="0.2">
      <c r="A341" s="9"/>
      <c r="B341" s="9"/>
      <c r="C341" s="25"/>
      <c r="D341" s="9"/>
      <c r="E341" s="25"/>
      <c r="F341" s="9"/>
    </row>
    <row r="342" spans="1:6" x14ac:dyDescent="0.2">
      <c r="A342" s="9"/>
      <c r="B342" s="9"/>
      <c r="C342" s="25"/>
      <c r="D342" s="9"/>
      <c r="E342" s="25"/>
      <c r="F342" s="9"/>
    </row>
    <row r="343" spans="1:6" x14ac:dyDescent="0.2">
      <c r="A343" s="9"/>
      <c r="B343" s="9"/>
      <c r="C343" s="25"/>
      <c r="D343" s="9"/>
      <c r="E343" s="25"/>
      <c r="F343" s="9"/>
    </row>
    <row r="344" spans="1:6" x14ac:dyDescent="0.2">
      <c r="A344" s="9"/>
      <c r="B344" s="9"/>
      <c r="C344" s="25"/>
      <c r="D344" s="9"/>
      <c r="E344" s="25"/>
      <c r="F344" s="9"/>
    </row>
    <row r="345" spans="1:6" x14ac:dyDescent="0.2">
      <c r="A345" s="9"/>
      <c r="B345" s="9"/>
      <c r="C345" s="25"/>
      <c r="D345" s="9"/>
      <c r="E345" s="25"/>
      <c r="F345" s="9"/>
    </row>
    <row r="346" spans="1:6" x14ac:dyDescent="0.2">
      <c r="A346" s="9"/>
      <c r="B346" s="9"/>
      <c r="C346" s="25"/>
      <c r="D346" s="9"/>
      <c r="E346" s="25"/>
      <c r="F346" s="9"/>
    </row>
    <row r="347" spans="1:6" x14ac:dyDescent="0.2">
      <c r="A347" s="9"/>
      <c r="B347" s="9"/>
      <c r="C347" s="25"/>
      <c r="D347" s="9"/>
      <c r="E347" s="25"/>
      <c r="F347" s="9"/>
    </row>
    <row r="348" spans="1:6" x14ac:dyDescent="0.2">
      <c r="A348" s="9"/>
      <c r="B348" s="9"/>
      <c r="C348" s="25"/>
      <c r="D348" s="9"/>
      <c r="E348" s="25"/>
      <c r="F348" s="9"/>
    </row>
    <row r="349" spans="1:6" x14ac:dyDescent="0.2">
      <c r="A349" s="9"/>
      <c r="B349" s="9"/>
      <c r="C349" s="25"/>
      <c r="D349" s="9"/>
      <c r="E349" s="25"/>
      <c r="F349" s="9"/>
    </row>
    <row r="350" spans="1:6" x14ac:dyDescent="0.2">
      <c r="A350" s="9"/>
      <c r="B350" s="9"/>
      <c r="C350" s="25"/>
      <c r="D350" s="9"/>
      <c r="E350" s="25"/>
      <c r="F350" s="9"/>
    </row>
    <row r="351" spans="1:6" x14ac:dyDescent="0.2">
      <c r="A351" s="9"/>
      <c r="B351" s="9"/>
      <c r="C351" s="25"/>
      <c r="D351" s="9"/>
      <c r="E351" s="25"/>
      <c r="F351" s="9"/>
    </row>
    <row r="352" spans="1:6" x14ac:dyDescent="0.2">
      <c r="A352" s="9"/>
      <c r="B352" s="9"/>
      <c r="C352" s="25"/>
      <c r="D352" s="9"/>
      <c r="E352" s="25"/>
      <c r="F352" s="9"/>
    </row>
    <row r="353" spans="1:6" x14ac:dyDescent="0.2">
      <c r="A353" s="9"/>
      <c r="B353" s="9"/>
      <c r="C353" s="25"/>
      <c r="D353" s="9"/>
      <c r="E353" s="25"/>
      <c r="F353" s="9"/>
    </row>
    <row r="354" spans="1:6" x14ac:dyDescent="0.2">
      <c r="A354" s="9"/>
      <c r="B354" s="9"/>
      <c r="C354" s="25"/>
      <c r="D354" s="9"/>
      <c r="E354" s="25"/>
      <c r="F354" s="9"/>
    </row>
    <row r="355" spans="1:6" x14ac:dyDescent="0.2">
      <c r="A355" s="9"/>
      <c r="B355" s="9"/>
      <c r="C355" s="25"/>
      <c r="D355" s="9"/>
      <c r="E355" s="25"/>
      <c r="F355" s="9"/>
    </row>
    <row r="356" spans="1:6" x14ac:dyDescent="0.2">
      <c r="A356" s="9"/>
      <c r="B356" s="9"/>
      <c r="C356" s="25"/>
      <c r="D356" s="9"/>
      <c r="E356" s="25"/>
      <c r="F356" s="9"/>
    </row>
    <row r="357" spans="1:6" x14ac:dyDescent="0.2">
      <c r="A357" s="9"/>
      <c r="B357" s="9"/>
      <c r="C357" s="25"/>
      <c r="D357" s="9"/>
      <c r="E357" s="25"/>
      <c r="F357" s="9"/>
    </row>
    <row r="358" spans="1:6" x14ac:dyDescent="0.2">
      <c r="A358" s="9"/>
      <c r="B358" s="9"/>
      <c r="C358" s="25"/>
      <c r="D358" s="9"/>
      <c r="E358" s="25"/>
      <c r="F358" s="9"/>
    </row>
    <row r="359" spans="1:6" x14ac:dyDescent="0.2">
      <c r="A359" s="9"/>
      <c r="B359" s="9"/>
      <c r="C359" s="25"/>
      <c r="D359" s="9"/>
      <c r="E359" s="25"/>
      <c r="F359" s="9"/>
    </row>
    <row r="360" spans="1:6" x14ac:dyDescent="0.2">
      <c r="A360" s="9"/>
      <c r="B360" s="9"/>
      <c r="C360" s="25"/>
      <c r="D360" s="9"/>
      <c r="E360" s="25"/>
      <c r="F360" s="9"/>
    </row>
    <row r="361" spans="1:6" x14ac:dyDescent="0.2">
      <c r="A361" s="9"/>
      <c r="B361" s="9"/>
      <c r="C361" s="25"/>
      <c r="D361" s="9"/>
      <c r="E361" s="25"/>
      <c r="F361" s="9"/>
    </row>
    <row r="362" spans="1:6" x14ac:dyDescent="0.2">
      <c r="A362" s="9"/>
      <c r="B362" s="9"/>
      <c r="C362" s="25"/>
      <c r="D362" s="9"/>
      <c r="E362" s="25"/>
      <c r="F362" s="9"/>
    </row>
    <row r="363" spans="1:6" x14ac:dyDescent="0.2">
      <c r="A363" s="9"/>
      <c r="B363" s="9"/>
      <c r="C363" s="25"/>
      <c r="D363" s="9"/>
      <c r="E363" s="25"/>
      <c r="F363" s="9"/>
    </row>
    <row r="364" spans="1:6" x14ac:dyDescent="0.2">
      <c r="A364" s="9"/>
      <c r="B364" s="9"/>
      <c r="C364" s="25"/>
      <c r="D364" s="9"/>
      <c r="E364" s="25"/>
      <c r="F364" s="9"/>
    </row>
    <row r="365" spans="1:6" x14ac:dyDescent="0.2">
      <c r="A365" s="9"/>
      <c r="B365" s="9"/>
      <c r="C365" s="25"/>
      <c r="D365" s="9"/>
      <c r="E365" s="25"/>
      <c r="F365" s="9"/>
    </row>
    <row r="366" spans="1:6" x14ac:dyDescent="0.2">
      <c r="A366" s="9"/>
      <c r="B366" s="9"/>
      <c r="C366" s="25"/>
      <c r="D366" s="9"/>
      <c r="E366" s="25"/>
      <c r="F366" s="9"/>
    </row>
    <row r="367" spans="1:6" x14ac:dyDescent="0.2">
      <c r="A367" s="9"/>
      <c r="B367" s="9"/>
      <c r="C367" s="25"/>
      <c r="D367" s="9"/>
      <c r="E367" s="25"/>
      <c r="F367" s="9"/>
    </row>
    <row r="368" spans="1:6" x14ac:dyDescent="0.2">
      <c r="A368" s="9"/>
      <c r="B368" s="9"/>
      <c r="C368" s="25"/>
      <c r="D368" s="9"/>
      <c r="E368" s="25"/>
      <c r="F368" s="9"/>
    </row>
    <row r="369" spans="1:6" x14ac:dyDescent="0.2">
      <c r="A369" s="9"/>
      <c r="B369" s="9"/>
      <c r="C369" s="25"/>
      <c r="D369" s="9"/>
      <c r="E369" s="25"/>
      <c r="F369" s="9"/>
    </row>
    <row r="370" spans="1:6" x14ac:dyDescent="0.2">
      <c r="A370" s="9"/>
      <c r="B370" s="9"/>
      <c r="C370" s="25"/>
      <c r="D370" s="9"/>
      <c r="E370" s="25"/>
      <c r="F370" s="9"/>
    </row>
    <row r="371" spans="1:6" x14ac:dyDescent="0.2">
      <c r="A371" s="9"/>
      <c r="B371" s="9"/>
      <c r="C371" s="25"/>
      <c r="D371" s="9"/>
      <c r="E371" s="25"/>
      <c r="F371" s="9"/>
    </row>
    <row r="372" spans="1:6" x14ac:dyDescent="0.2">
      <c r="A372" s="9"/>
      <c r="B372" s="9"/>
      <c r="C372" s="25"/>
      <c r="D372" s="9"/>
      <c r="E372" s="25"/>
      <c r="F372" s="9"/>
    </row>
    <row r="373" spans="1:6" x14ac:dyDescent="0.2">
      <c r="A373" s="9"/>
      <c r="B373" s="9"/>
      <c r="C373" s="25"/>
      <c r="D373" s="9"/>
      <c r="E373" s="25"/>
      <c r="F373" s="9"/>
    </row>
    <row r="374" spans="1:6" x14ac:dyDescent="0.2">
      <c r="A374" s="9"/>
      <c r="B374" s="9"/>
      <c r="C374" s="25"/>
      <c r="D374" s="9"/>
      <c r="E374" s="25"/>
      <c r="F374" s="9"/>
    </row>
    <row r="375" spans="1:6" x14ac:dyDescent="0.2">
      <c r="A375" s="9"/>
      <c r="B375" s="9"/>
      <c r="C375" s="25"/>
      <c r="D375" s="9"/>
      <c r="E375" s="25"/>
      <c r="F375" s="9"/>
    </row>
    <row r="376" spans="1:6" x14ac:dyDescent="0.2">
      <c r="A376" s="9"/>
      <c r="B376" s="9"/>
      <c r="C376" s="25"/>
      <c r="D376" s="9"/>
      <c r="E376" s="25"/>
      <c r="F376" s="9"/>
    </row>
    <row r="377" spans="1:6" x14ac:dyDescent="0.2">
      <c r="A377" s="9"/>
      <c r="B377" s="9"/>
      <c r="C377" s="25"/>
      <c r="D377" s="9"/>
      <c r="E377" s="25"/>
      <c r="F377" s="9"/>
    </row>
    <row r="378" spans="1:6" x14ac:dyDescent="0.2">
      <c r="A378" s="9"/>
      <c r="B378" s="9"/>
      <c r="C378" s="25"/>
      <c r="D378" s="9"/>
      <c r="E378" s="25"/>
      <c r="F378" s="9"/>
    </row>
    <row r="379" spans="1:6" x14ac:dyDescent="0.2">
      <c r="A379" s="9"/>
      <c r="B379" s="9"/>
      <c r="C379" s="25"/>
      <c r="D379" s="9"/>
      <c r="E379" s="25"/>
      <c r="F379" s="9"/>
    </row>
    <row r="380" spans="1:6" x14ac:dyDescent="0.2">
      <c r="A380" s="9"/>
      <c r="B380" s="9"/>
      <c r="C380" s="25"/>
      <c r="D380" s="9"/>
      <c r="E380" s="25"/>
      <c r="F380" s="9"/>
    </row>
    <row r="381" spans="1:6" x14ac:dyDescent="0.2">
      <c r="A381" s="9"/>
      <c r="B381" s="9"/>
      <c r="C381" s="25"/>
      <c r="D381" s="9"/>
      <c r="E381" s="25"/>
      <c r="F381" s="9"/>
    </row>
    <row r="382" spans="1:6" x14ac:dyDescent="0.2">
      <c r="A382" s="9"/>
      <c r="B382" s="9"/>
      <c r="C382" s="25"/>
      <c r="D382" s="9"/>
      <c r="E382" s="25"/>
      <c r="F382" s="9"/>
    </row>
    <row r="383" spans="1:6" x14ac:dyDescent="0.2">
      <c r="A383" s="9"/>
      <c r="B383" s="9"/>
      <c r="C383" s="25"/>
      <c r="D383" s="9"/>
      <c r="E383" s="25"/>
      <c r="F383" s="9"/>
    </row>
    <row r="384" spans="1:6" x14ac:dyDescent="0.2">
      <c r="A384" s="9"/>
      <c r="B384" s="9"/>
      <c r="C384" s="25"/>
      <c r="D384" s="9"/>
      <c r="E384" s="25"/>
      <c r="F384" s="9"/>
    </row>
    <row r="385" spans="1:6" x14ac:dyDescent="0.2">
      <c r="A385" s="9"/>
      <c r="B385" s="9"/>
      <c r="C385" s="25"/>
      <c r="D385" s="9"/>
      <c r="E385" s="25"/>
      <c r="F385" s="9"/>
    </row>
    <row r="386" spans="1:6" x14ac:dyDescent="0.2">
      <c r="A386" s="9"/>
      <c r="B386" s="9"/>
      <c r="C386" s="25"/>
      <c r="D386" s="9"/>
      <c r="E386" s="25"/>
      <c r="F386" s="9"/>
    </row>
    <row r="387" spans="1:6" x14ac:dyDescent="0.2">
      <c r="A387" s="9"/>
      <c r="B387" s="9"/>
      <c r="C387" s="25"/>
      <c r="D387" s="9"/>
      <c r="E387" s="25"/>
      <c r="F387" s="9"/>
    </row>
    <row r="388" spans="1:6" x14ac:dyDescent="0.2">
      <c r="A388" s="9"/>
      <c r="B388" s="9"/>
      <c r="C388" s="25"/>
      <c r="D388" s="9"/>
      <c r="E388" s="25"/>
      <c r="F388" s="9"/>
    </row>
    <row r="389" spans="1:6" x14ac:dyDescent="0.2">
      <c r="A389" s="9"/>
      <c r="B389" s="9"/>
      <c r="C389" s="25"/>
      <c r="D389" s="9"/>
      <c r="E389" s="25"/>
      <c r="F389" s="9"/>
    </row>
    <row r="390" spans="1:6" x14ac:dyDescent="0.2">
      <c r="A390" s="9"/>
      <c r="B390" s="9"/>
      <c r="C390" s="25"/>
      <c r="D390" s="9"/>
      <c r="E390" s="25"/>
      <c r="F390" s="9"/>
    </row>
    <row r="391" spans="1:6" x14ac:dyDescent="0.2">
      <c r="A391" s="9"/>
      <c r="B391" s="9"/>
      <c r="C391" s="25"/>
      <c r="D391" s="9"/>
      <c r="E391" s="25"/>
      <c r="F391" s="9"/>
    </row>
    <row r="392" spans="1:6" x14ac:dyDescent="0.2">
      <c r="A392" s="9"/>
      <c r="B392" s="9"/>
      <c r="C392" s="25"/>
      <c r="D392" s="9"/>
      <c r="E392" s="25"/>
      <c r="F392" s="9"/>
    </row>
    <row r="393" spans="1:6" x14ac:dyDescent="0.2">
      <c r="A393" s="9"/>
      <c r="B393" s="9"/>
      <c r="C393" s="25"/>
      <c r="D393" s="9"/>
      <c r="E393" s="25"/>
      <c r="F393" s="9"/>
    </row>
    <row r="394" spans="1:6" x14ac:dyDescent="0.2">
      <c r="A394" s="9"/>
      <c r="B394" s="9"/>
      <c r="C394" s="25"/>
      <c r="D394" s="9"/>
      <c r="E394" s="25"/>
      <c r="F394" s="9"/>
    </row>
    <row r="395" spans="1:6" x14ac:dyDescent="0.2">
      <c r="A395" s="9"/>
      <c r="B395" s="9"/>
      <c r="C395" s="25"/>
      <c r="D395" s="9"/>
      <c r="E395" s="25"/>
      <c r="F395" s="9"/>
    </row>
    <row r="396" spans="1:6" x14ac:dyDescent="0.2">
      <c r="A396" s="9"/>
      <c r="B396" s="9"/>
      <c r="C396" s="25"/>
      <c r="D396" s="9"/>
      <c r="E396" s="25"/>
      <c r="F396" s="9"/>
    </row>
    <row r="397" spans="1:6" x14ac:dyDescent="0.2">
      <c r="A397" s="9"/>
      <c r="B397" s="9"/>
      <c r="C397" s="25"/>
      <c r="D397" s="9"/>
      <c r="E397" s="25"/>
      <c r="F397" s="9"/>
    </row>
    <row r="398" spans="1:6" x14ac:dyDescent="0.2">
      <c r="A398" s="9"/>
      <c r="B398" s="9"/>
      <c r="C398" s="25"/>
      <c r="D398" s="9"/>
      <c r="E398" s="25"/>
      <c r="F398" s="9"/>
    </row>
    <row r="399" spans="1:6" x14ac:dyDescent="0.2">
      <c r="A399" s="9"/>
      <c r="B399" s="9"/>
      <c r="C399" s="25"/>
      <c r="D399" s="9"/>
      <c r="E399" s="25"/>
      <c r="F399" s="9"/>
    </row>
    <row r="400" spans="1:6" x14ac:dyDescent="0.2">
      <c r="A400" s="9"/>
      <c r="B400" s="9"/>
      <c r="C400" s="25"/>
      <c r="D400" s="9"/>
      <c r="E400" s="25"/>
      <c r="F400" s="9"/>
    </row>
    <row r="401" spans="1:6" x14ac:dyDescent="0.2">
      <c r="A401" s="9"/>
      <c r="B401" s="9"/>
      <c r="C401" s="25"/>
      <c r="D401" s="9"/>
      <c r="E401" s="25"/>
      <c r="F401" s="9"/>
    </row>
    <row r="402" spans="1:6" x14ac:dyDescent="0.2">
      <c r="A402" s="9"/>
      <c r="B402" s="9"/>
      <c r="C402" s="25"/>
      <c r="D402" s="9"/>
      <c r="E402" s="25"/>
      <c r="F402" s="9"/>
    </row>
    <row r="403" spans="1:6" x14ac:dyDescent="0.2">
      <c r="A403" s="9"/>
      <c r="B403" s="9"/>
      <c r="C403" s="25"/>
      <c r="D403" s="9"/>
      <c r="E403" s="25"/>
      <c r="F403" s="9"/>
    </row>
    <row r="404" spans="1:6" x14ac:dyDescent="0.2">
      <c r="A404" s="9"/>
      <c r="B404" s="9"/>
      <c r="C404" s="25"/>
      <c r="D404" s="9"/>
      <c r="E404" s="25"/>
      <c r="F404" s="9"/>
    </row>
    <row r="405" spans="1:6" x14ac:dyDescent="0.2">
      <c r="A405" s="9"/>
      <c r="B405" s="9"/>
      <c r="C405" s="25"/>
      <c r="D405" s="9"/>
      <c r="E405" s="25"/>
      <c r="F405" s="9"/>
    </row>
    <row r="406" spans="1:6" x14ac:dyDescent="0.2">
      <c r="A406" s="9"/>
      <c r="B406" s="9"/>
      <c r="C406" s="25"/>
      <c r="D406" s="9"/>
      <c r="E406" s="25"/>
      <c r="F406" s="9"/>
    </row>
    <row r="407" spans="1:6" x14ac:dyDescent="0.2">
      <c r="A407" s="9"/>
      <c r="B407" s="9"/>
      <c r="C407" s="25"/>
      <c r="D407" s="9"/>
      <c r="E407" s="25"/>
      <c r="F407" s="9"/>
    </row>
    <row r="408" spans="1:6" x14ac:dyDescent="0.2">
      <c r="A408" s="9"/>
      <c r="B408" s="9"/>
      <c r="C408" s="25"/>
      <c r="D408" s="9"/>
      <c r="E408" s="25"/>
      <c r="F408" s="9"/>
    </row>
    <row r="409" spans="1:6" x14ac:dyDescent="0.2">
      <c r="A409" s="9"/>
      <c r="B409" s="9"/>
      <c r="C409" s="25"/>
      <c r="D409" s="9"/>
      <c r="E409" s="25"/>
      <c r="F409" s="9"/>
    </row>
    <row r="410" spans="1:6" x14ac:dyDescent="0.2">
      <c r="A410" s="9"/>
      <c r="B410" s="9"/>
      <c r="C410" s="25"/>
      <c r="D410" s="9"/>
      <c r="E410" s="25"/>
      <c r="F410" s="9"/>
    </row>
    <row r="411" spans="1:6" x14ac:dyDescent="0.2">
      <c r="A411" s="9"/>
      <c r="B411" s="9"/>
      <c r="C411" s="25"/>
      <c r="D411" s="9"/>
      <c r="E411" s="25"/>
      <c r="F411" s="9"/>
    </row>
    <row r="412" spans="1:6" x14ac:dyDescent="0.2">
      <c r="A412" s="9"/>
      <c r="B412" s="9"/>
      <c r="C412" s="25"/>
      <c r="D412" s="9"/>
      <c r="E412" s="25"/>
      <c r="F412" s="9"/>
    </row>
    <row r="413" spans="1:6" x14ac:dyDescent="0.2">
      <c r="A413" s="9"/>
      <c r="B413" s="9"/>
      <c r="C413" s="25"/>
      <c r="D413" s="9"/>
      <c r="E413" s="25"/>
      <c r="F413" s="9"/>
    </row>
    <row r="414" spans="1:6" x14ac:dyDescent="0.2">
      <c r="A414" s="9"/>
      <c r="B414" s="9"/>
      <c r="C414" s="25"/>
      <c r="D414" s="9"/>
      <c r="E414" s="25"/>
      <c r="F414" s="9"/>
    </row>
    <row r="415" spans="1:6" x14ac:dyDescent="0.2">
      <c r="A415" s="9"/>
      <c r="B415" s="9"/>
      <c r="C415" s="25"/>
      <c r="D415" s="9"/>
      <c r="E415" s="25"/>
      <c r="F415" s="9"/>
    </row>
    <row r="416" spans="1:6" x14ac:dyDescent="0.2">
      <c r="A416" s="9"/>
      <c r="B416" s="9"/>
      <c r="C416" s="25"/>
      <c r="D416" s="9"/>
      <c r="E416" s="25"/>
      <c r="F416" s="9"/>
    </row>
    <row r="417" spans="1:6" x14ac:dyDescent="0.2">
      <c r="A417" s="9"/>
      <c r="B417" s="9"/>
      <c r="C417" s="25"/>
      <c r="D417" s="9"/>
      <c r="E417" s="25"/>
      <c r="F417" s="9"/>
    </row>
    <row r="418" spans="1:6" x14ac:dyDescent="0.2">
      <c r="A418" s="9"/>
      <c r="B418" s="9"/>
      <c r="C418" s="25"/>
      <c r="D418" s="9"/>
      <c r="E418" s="25"/>
      <c r="F418" s="9"/>
    </row>
    <row r="419" spans="1:6" x14ac:dyDescent="0.2">
      <c r="A419" s="9"/>
      <c r="B419" s="9"/>
      <c r="C419" s="25"/>
      <c r="D419" s="9"/>
      <c r="E419" s="25"/>
      <c r="F419" s="9"/>
    </row>
    <row r="420" spans="1:6" x14ac:dyDescent="0.2">
      <c r="A420" s="9"/>
      <c r="B420" s="9"/>
      <c r="C420" s="25"/>
      <c r="D420" s="9"/>
      <c r="E420" s="25"/>
      <c r="F420" s="9"/>
    </row>
    <row r="421" spans="1:6" x14ac:dyDescent="0.2">
      <c r="A421" s="9"/>
      <c r="B421" s="9"/>
      <c r="C421" s="25"/>
      <c r="D421" s="9"/>
      <c r="E421" s="25"/>
      <c r="F421" s="9"/>
    </row>
    <row r="422" spans="1:6" x14ac:dyDescent="0.2">
      <c r="A422" s="9"/>
      <c r="B422" s="9"/>
      <c r="C422" s="25"/>
      <c r="D422" s="9"/>
      <c r="E422" s="25"/>
      <c r="F422" s="9"/>
    </row>
    <row r="423" spans="1:6" x14ac:dyDescent="0.2">
      <c r="A423" s="9"/>
      <c r="B423" s="9"/>
      <c r="C423" s="25"/>
      <c r="D423" s="9"/>
      <c r="E423" s="25"/>
      <c r="F423" s="9"/>
    </row>
    <row r="424" spans="1:6" x14ac:dyDescent="0.2">
      <c r="A424" s="9"/>
      <c r="B424" s="9"/>
      <c r="C424" s="25"/>
      <c r="D424" s="9"/>
      <c r="E424" s="25"/>
      <c r="F424" s="9"/>
    </row>
    <row r="425" spans="1:6" x14ac:dyDescent="0.2">
      <c r="A425" s="9"/>
      <c r="B425" s="9"/>
      <c r="C425" s="25"/>
      <c r="D425" s="9"/>
      <c r="E425" s="25"/>
      <c r="F425" s="9"/>
    </row>
    <row r="426" spans="1:6" x14ac:dyDescent="0.2">
      <c r="A426" s="9"/>
      <c r="B426" s="9"/>
      <c r="C426" s="25"/>
      <c r="D426" s="9"/>
      <c r="E426" s="25"/>
      <c r="F426" s="9"/>
    </row>
    <row r="427" spans="1:6" x14ac:dyDescent="0.2">
      <c r="A427" s="9"/>
      <c r="B427" s="9"/>
      <c r="C427" s="25"/>
      <c r="D427" s="9"/>
      <c r="E427" s="25"/>
      <c r="F427" s="9"/>
    </row>
    <row r="428" spans="1:6" x14ac:dyDescent="0.2">
      <c r="A428" s="9"/>
      <c r="B428" s="9"/>
      <c r="C428" s="25"/>
      <c r="D428" s="9"/>
      <c r="E428" s="25"/>
      <c r="F428" s="9"/>
    </row>
    <row r="429" spans="1:6" x14ac:dyDescent="0.2">
      <c r="A429" s="9"/>
      <c r="B429" s="9"/>
      <c r="C429" s="25"/>
      <c r="D429" s="9"/>
      <c r="E429" s="25"/>
      <c r="F429" s="9"/>
    </row>
    <row r="430" spans="1:6" x14ac:dyDescent="0.2">
      <c r="A430" s="9"/>
      <c r="B430" s="9"/>
      <c r="C430" s="25"/>
      <c r="D430" s="9"/>
      <c r="E430" s="25"/>
      <c r="F430" s="9"/>
    </row>
    <row r="431" spans="1:6" x14ac:dyDescent="0.2">
      <c r="A431" s="9"/>
      <c r="B431" s="9"/>
      <c r="C431" s="25"/>
      <c r="D431" s="9"/>
      <c r="E431" s="25"/>
      <c r="F431" s="9"/>
    </row>
    <row r="432" spans="1:6" x14ac:dyDescent="0.2">
      <c r="A432" s="9"/>
      <c r="B432" s="9"/>
      <c r="C432" s="25"/>
      <c r="D432" s="9"/>
      <c r="E432" s="25"/>
      <c r="F432" s="9"/>
    </row>
    <row r="433" spans="1:6" x14ac:dyDescent="0.2">
      <c r="A433" s="9"/>
      <c r="B433" s="9"/>
      <c r="C433" s="25"/>
      <c r="D433" s="9"/>
      <c r="E433" s="25"/>
      <c r="F433" s="9"/>
    </row>
    <row r="434" spans="1:6" x14ac:dyDescent="0.2">
      <c r="A434" s="9"/>
      <c r="B434" s="9"/>
      <c r="C434" s="25"/>
      <c r="D434" s="9"/>
      <c r="E434" s="25"/>
      <c r="F434" s="9"/>
    </row>
    <row r="435" spans="1:6" x14ac:dyDescent="0.2">
      <c r="A435" s="9"/>
      <c r="B435" s="9"/>
      <c r="C435" s="25"/>
      <c r="D435" s="9"/>
      <c r="E435" s="25"/>
      <c r="F435" s="9"/>
    </row>
    <row r="436" spans="1:6" x14ac:dyDescent="0.2">
      <c r="A436" s="9"/>
      <c r="B436" s="9"/>
      <c r="C436" s="25"/>
      <c r="D436" s="9"/>
      <c r="E436" s="25"/>
      <c r="F436" s="9"/>
    </row>
    <row r="437" spans="1:6" x14ac:dyDescent="0.2">
      <c r="A437" s="9"/>
      <c r="B437" s="9"/>
      <c r="C437" s="25"/>
      <c r="D437" s="9"/>
      <c r="E437" s="25"/>
      <c r="F437" s="9"/>
    </row>
    <row r="438" spans="1:6" x14ac:dyDescent="0.2">
      <c r="A438" s="9"/>
      <c r="B438" s="9"/>
      <c r="C438" s="25"/>
      <c r="D438" s="9"/>
      <c r="E438" s="25"/>
      <c r="F438" s="9"/>
    </row>
    <row r="439" spans="1:6" x14ac:dyDescent="0.2">
      <c r="A439" s="9"/>
      <c r="B439" s="9"/>
      <c r="C439" s="25"/>
      <c r="D439" s="9"/>
      <c r="E439" s="25"/>
      <c r="F439" s="9"/>
    </row>
    <row r="440" spans="1:6" x14ac:dyDescent="0.2">
      <c r="A440" s="9"/>
      <c r="B440" s="9"/>
      <c r="C440" s="25"/>
      <c r="D440" s="9"/>
      <c r="E440" s="25"/>
      <c r="F440" s="9"/>
    </row>
    <row r="441" spans="1:6" x14ac:dyDescent="0.2">
      <c r="A441" s="9"/>
      <c r="B441" s="9"/>
      <c r="C441" s="25"/>
      <c r="D441" s="9"/>
      <c r="E441" s="25"/>
      <c r="F441" s="9"/>
    </row>
    <row r="442" spans="1:6" x14ac:dyDescent="0.2">
      <c r="A442" s="9"/>
      <c r="B442" s="9"/>
      <c r="C442" s="25"/>
      <c r="D442" s="9"/>
      <c r="E442" s="25"/>
      <c r="F442" s="9"/>
    </row>
    <row r="443" spans="1:6" x14ac:dyDescent="0.2">
      <c r="A443" s="9"/>
      <c r="B443" s="9"/>
      <c r="C443" s="25"/>
      <c r="D443" s="9"/>
      <c r="E443" s="25"/>
      <c r="F443" s="9"/>
    </row>
    <row r="444" spans="1:6" x14ac:dyDescent="0.2">
      <c r="A444" s="9"/>
      <c r="B444" s="9"/>
      <c r="C444" s="25"/>
      <c r="D444" s="9"/>
      <c r="E444" s="25"/>
      <c r="F444" s="9"/>
    </row>
    <row r="445" spans="1:6" x14ac:dyDescent="0.2">
      <c r="A445" s="9"/>
      <c r="B445" s="9"/>
      <c r="C445" s="25"/>
      <c r="D445" s="9"/>
      <c r="E445" s="25"/>
      <c r="F445" s="9"/>
    </row>
    <row r="446" spans="1:6" x14ac:dyDescent="0.2">
      <c r="A446" s="9"/>
      <c r="B446" s="9"/>
      <c r="C446" s="25"/>
      <c r="D446" s="9"/>
      <c r="E446" s="25"/>
      <c r="F446" s="9"/>
    </row>
    <row r="447" spans="1:6" x14ac:dyDescent="0.2">
      <c r="A447" s="9"/>
      <c r="B447" s="9"/>
      <c r="C447" s="25"/>
      <c r="D447" s="9"/>
      <c r="E447" s="25"/>
      <c r="F447" s="9"/>
    </row>
    <row r="448" spans="1:6" x14ac:dyDescent="0.2">
      <c r="A448" s="9"/>
      <c r="B448" s="9"/>
      <c r="C448" s="25"/>
      <c r="D448" s="9"/>
      <c r="E448" s="25"/>
      <c r="F448" s="9"/>
    </row>
    <row r="449" spans="1:6" x14ac:dyDescent="0.2">
      <c r="A449" s="9"/>
      <c r="B449" s="9"/>
      <c r="C449" s="25"/>
      <c r="D449" s="9"/>
      <c r="E449" s="25"/>
      <c r="F449" s="9"/>
    </row>
    <row r="450" spans="1:6" x14ac:dyDescent="0.2">
      <c r="A450" s="9"/>
      <c r="B450" s="9"/>
      <c r="C450" s="25"/>
      <c r="D450" s="9"/>
      <c r="E450" s="25"/>
      <c r="F450" s="9"/>
    </row>
    <row r="451" spans="1:6" x14ac:dyDescent="0.2">
      <c r="A451" s="9"/>
      <c r="B451" s="9"/>
      <c r="C451" s="25"/>
      <c r="D451" s="9"/>
      <c r="E451" s="25"/>
      <c r="F451" s="9"/>
    </row>
    <row r="452" spans="1:6" x14ac:dyDescent="0.2">
      <c r="A452" s="9"/>
      <c r="B452" s="9"/>
      <c r="C452" s="25"/>
      <c r="D452" s="9"/>
      <c r="E452" s="25"/>
      <c r="F452" s="9"/>
    </row>
    <row r="453" spans="1:6" x14ac:dyDescent="0.2">
      <c r="A453" s="9"/>
      <c r="B453" s="9"/>
      <c r="C453" s="25"/>
      <c r="D453" s="9"/>
      <c r="E453" s="25"/>
      <c r="F453" s="9"/>
    </row>
    <row r="454" spans="1:6" x14ac:dyDescent="0.2">
      <c r="A454" s="9"/>
      <c r="B454" s="9"/>
      <c r="C454" s="25"/>
      <c r="D454" s="9"/>
      <c r="E454" s="25"/>
      <c r="F454" s="9"/>
    </row>
    <row r="455" spans="1:6" x14ac:dyDescent="0.2">
      <c r="A455" s="9"/>
      <c r="B455" s="9"/>
      <c r="C455" s="25"/>
      <c r="D455" s="9"/>
      <c r="E455" s="25"/>
      <c r="F455" s="9"/>
    </row>
    <row r="456" spans="1:6" x14ac:dyDescent="0.2">
      <c r="A456" s="9"/>
      <c r="B456" s="9"/>
      <c r="C456" s="25"/>
      <c r="D456" s="9"/>
      <c r="E456" s="25"/>
      <c r="F456" s="9"/>
    </row>
    <row r="457" spans="1:6" x14ac:dyDescent="0.2">
      <c r="A457" s="9"/>
      <c r="B457" s="9"/>
      <c r="C457" s="25"/>
      <c r="D457" s="9"/>
      <c r="E457" s="25"/>
      <c r="F457" s="9"/>
    </row>
    <row r="458" spans="1:6" x14ac:dyDescent="0.2">
      <c r="A458" s="9"/>
      <c r="B458" s="9"/>
      <c r="C458" s="25"/>
      <c r="D458" s="9"/>
      <c r="E458" s="25"/>
      <c r="F458" s="9"/>
    </row>
    <row r="459" spans="1:6" x14ac:dyDescent="0.2">
      <c r="A459" s="9"/>
      <c r="B459" s="9"/>
      <c r="C459" s="25"/>
      <c r="D459" s="9"/>
      <c r="E459" s="25"/>
      <c r="F459" s="9"/>
    </row>
    <row r="460" spans="1:6" x14ac:dyDescent="0.2">
      <c r="A460" s="9"/>
      <c r="B460" s="9"/>
      <c r="C460" s="25"/>
      <c r="D460" s="9"/>
      <c r="E460" s="25"/>
      <c r="F460" s="9"/>
    </row>
    <row r="461" spans="1:6" x14ac:dyDescent="0.2">
      <c r="A461" s="9"/>
      <c r="B461" s="9"/>
      <c r="C461" s="25"/>
      <c r="D461" s="9"/>
      <c r="E461" s="25"/>
      <c r="F461" s="9"/>
    </row>
    <row r="462" spans="1:6" x14ac:dyDescent="0.2">
      <c r="A462" s="9"/>
      <c r="B462" s="9"/>
      <c r="C462" s="25"/>
      <c r="D462" s="9"/>
      <c r="E462" s="25"/>
      <c r="F462" s="9"/>
    </row>
    <row r="463" spans="1:6" x14ac:dyDescent="0.2">
      <c r="A463" s="9"/>
      <c r="B463" s="9"/>
      <c r="C463" s="25"/>
      <c r="D463" s="9"/>
      <c r="E463" s="25"/>
      <c r="F463" s="9"/>
    </row>
    <row r="464" spans="1:6" x14ac:dyDescent="0.2">
      <c r="A464" s="9"/>
      <c r="B464" s="9"/>
      <c r="C464" s="25"/>
      <c r="D464" s="9"/>
      <c r="E464" s="25"/>
      <c r="F464" s="9"/>
    </row>
    <row r="465" spans="1:6" x14ac:dyDescent="0.2">
      <c r="A465" s="9"/>
      <c r="B465" s="9"/>
      <c r="C465" s="25"/>
      <c r="D465" s="9"/>
      <c r="E465" s="25"/>
      <c r="F465" s="9"/>
    </row>
    <row r="466" spans="1:6" x14ac:dyDescent="0.2">
      <c r="A466" s="9"/>
      <c r="B466" s="9"/>
      <c r="C466" s="25"/>
      <c r="D466" s="9"/>
      <c r="E466" s="25"/>
      <c r="F466" s="9"/>
    </row>
    <row r="467" spans="1:6" x14ac:dyDescent="0.2">
      <c r="A467" s="9"/>
      <c r="B467" s="9"/>
      <c r="C467" s="25"/>
      <c r="D467" s="9"/>
      <c r="E467" s="25"/>
      <c r="F467" s="9"/>
    </row>
    <row r="468" spans="1:6" x14ac:dyDescent="0.2">
      <c r="A468" s="9"/>
      <c r="B468" s="9"/>
      <c r="C468" s="25"/>
      <c r="D468" s="9"/>
      <c r="E468" s="25"/>
      <c r="F468" s="9"/>
    </row>
    <row r="469" spans="1:6" x14ac:dyDescent="0.2">
      <c r="A469" s="9"/>
      <c r="B469" s="9"/>
      <c r="C469" s="25"/>
      <c r="D469" s="9"/>
      <c r="E469" s="25"/>
      <c r="F469" s="9"/>
    </row>
    <row r="470" spans="1:6" x14ac:dyDescent="0.2">
      <c r="A470" s="9"/>
      <c r="B470" s="9"/>
      <c r="C470" s="25"/>
      <c r="D470" s="9"/>
      <c r="E470" s="25"/>
      <c r="F470" s="9"/>
    </row>
    <row r="471" spans="1:6" x14ac:dyDescent="0.2">
      <c r="A471" s="9"/>
      <c r="B471" s="9"/>
      <c r="C471" s="25"/>
      <c r="D471" s="9"/>
      <c r="E471" s="25"/>
      <c r="F471" s="9"/>
    </row>
    <row r="472" spans="1:6" x14ac:dyDescent="0.2">
      <c r="A472" s="9"/>
      <c r="B472" s="9"/>
      <c r="C472" s="25"/>
      <c r="D472" s="9"/>
      <c r="E472" s="25"/>
      <c r="F472" s="9"/>
    </row>
    <row r="473" spans="1:6" x14ac:dyDescent="0.2">
      <c r="A473" s="9"/>
      <c r="B473" s="9"/>
      <c r="C473" s="25"/>
      <c r="D473" s="9"/>
      <c r="E473" s="25"/>
      <c r="F473" s="9"/>
    </row>
    <row r="474" spans="1:6" x14ac:dyDescent="0.2">
      <c r="A474" s="9"/>
      <c r="B474" s="9"/>
      <c r="C474" s="25"/>
      <c r="D474" s="9"/>
      <c r="E474" s="25"/>
      <c r="F474" s="9"/>
    </row>
    <row r="475" spans="1:6" x14ac:dyDescent="0.2">
      <c r="A475" s="9"/>
      <c r="B475" s="9"/>
      <c r="C475" s="25"/>
      <c r="D475" s="9"/>
      <c r="E475" s="25"/>
      <c r="F475" s="9"/>
    </row>
    <row r="476" spans="1:6" x14ac:dyDescent="0.2">
      <c r="A476" s="9"/>
      <c r="B476" s="9"/>
      <c r="C476" s="25"/>
      <c r="D476" s="9"/>
      <c r="E476" s="25"/>
      <c r="F476" s="9"/>
    </row>
    <row r="477" spans="1:6" x14ac:dyDescent="0.2">
      <c r="A477" s="9"/>
      <c r="B477" s="9"/>
      <c r="C477" s="25"/>
      <c r="D477" s="9"/>
      <c r="E477" s="25"/>
      <c r="F477" s="9"/>
    </row>
    <row r="478" spans="1:6" x14ac:dyDescent="0.2">
      <c r="A478" s="9"/>
      <c r="B478" s="9"/>
      <c r="C478" s="25"/>
      <c r="D478" s="9"/>
      <c r="E478" s="25"/>
      <c r="F478" s="9"/>
    </row>
    <row r="479" spans="1:6" x14ac:dyDescent="0.2">
      <c r="A479" s="9"/>
      <c r="B479" s="9"/>
      <c r="C479" s="25"/>
      <c r="D479" s="9"/>
      <c r="E479" s="25"/>
      <c r="F479" s="9"/>
    </row>
    <row r="480" spans="1:6" x14ac:dyDescent="0.2">
      <c r="A480" s="9"/>
      <c r="B480" s="9"/>
      <c r="C480" s="25"/>
      <c r="D480" s="9"/>
      <c r="E480" s="25"/>
      <c r="F480" s="9"/>
    </row>
    <row r="481" spans="1:6" x14ac:dyDescent="0.2">
      <c r="A481" s="9"/>
      <c r="B481" s="9"/>
      <c r="C481" s="25"/>
      <c r="D481" s="9"/>
      <c r="E481" s="25"/>
      <c r="F481" s="9"/>
    </row>
    <row r="482" spans="1:6" x14ac:dyDescent="0.2">
      <c r="A482" s="9"/>
      <c r="B482" s="9"/>
      <c r="C482" s="25"/>
      <c r="D482" s="9"/>
      <c r="E482" s="25"/>
      <c r="F482" s="9"/>
    </row>
    <row r="483" spans="1:6" x14ac:dyDescent="0.2">
      <c r="A483" s="9"/>
      <c r="B483" s="9"/>
      <c r="C483" s="25"/>
      <c r="D483" s="9"/>
      <c r="E483" s="25"/>
      <c r="F483" s="9"/>
    </row>
    <row r="484" spans="1:6" x14ac:dyDescent="0.2">
      <c r="A484" s="9"/>
      <c r="B484" s="9"/>
      <c r="C484" s="25"/>
      <c r="D484" s="9"/>
      <c r="E484" s="25"/>
      <c r="F484" s="9"/>
    </row>
    <row r="485" spans="1:6" x14ac:dyDescent="0.2">
      <c r="A485" s="9"/>
      <c r="B485" s="9"/>
      <c r="C485" s="25"/>
      <c r="D485" s="9"/>
      <c r="E485" s="25"/>
      <c r="F485" s="9"/>
    </row>
    <row r="486" spans="1:6" x14ac:dyDescent="0.2">
      <c r="A486" s="9"/>
      <c r="B486" s="9"/>
      <c r="C486" s="25"/>
      <c r="D486" s="9"/>
      <c r="E486" s="25"/>
      <c r="F486" s="9"/>
    </row>
    <row r="487" spans="1:6" x14ac:dyDescent="0.2">
      <c r="A487" s="9"/>
      <c r="B487" s="9"/>
      <c r="C487" s="25"/>
      <c r="D487" s="9"/>
      <c r="E487" s="25"/>
      <c r="F487" s="9"/>
    </row>
    <row r="488" spans="1:6" x14ac:dyDescent="0.2">
      <c r="A488" s="9"/>
      <c r="B488" s="9"/>
      <c r="C488" s="25"/>
      <c r="D488" s="9"/>
      <c r="E488" s="25"/>
      <c r="F488" s="9"/>
    </row>
    <row r="489" spans="1:6" x14ac:dyDescent="0.2">
      <c r="A489" s="9"/>
      <c r="B489" s="9"/>
      <c r="C489" s="25"/>
      <c r="D489" s="9"/>
      <c r="E489" s="25"/>
      <c r="F489" s="9"/>
    </row>
    <row r="490" spans="1:6" x14ac:dyDescent="0.2">
      <c r="A490" s="9"/>
      <c r="B490" s="9"/>
      <c r="C490" s="25"/>
      <c r="D490" s="9"/>
      <c r="E490" s="25"/>
      <c r="F490" s="9"/>
    </row>
    <row r="491" spans="1:6" x14ac:dyDescent="0.2">
      <c r="A491" s="9"/>
      <c r="B491" s="9"/>
      <c r="C491" s="25"/>
      <c r="D491" s="9"/>
      <c r="E491" s="25"/>
      <c r="F491" s="9"/>
    </row>
    <row r="492" spans="1:6" x14ac:dyDescent="0.2">
      <c r="A492" s="9"/>
      <c r="B492" s="9"/>
      <c r="C492" s="25"/>
      <c r="D492" s="9"/>
      <c r="E492" s="25"/>
      <c r="F492" s="9"/>
    </row>
    <row r="493" spans="1:6" x14ac:dyDescent="0.2">
      <c r="A493" s="9"/>
      <c r="B493" s="9"/>
      <c r="C493" s="25"/>
      <c r="D493" s="9"/>
      <c r="E493" s="25"/>
      <c r="F493" s="9"/>
    </row>
    <row r="494" spans="1:6" x14ac:dyDescent="0.2">
      <c r="A494" s="9"/>
      <c r="B494" s="9"/>
      <c r="C494" s="25"/>
      <c r="D494" s="9"/>
      <c r="E494" s="25"/>
      <c r="F494" s="9"/>
    </row>
    <row r="495" spans="1:6" x14ac:dyDescent="0.2">
      <c r="A495" s="9"/>
      <c r="B495" s="9"/>
      <c r="C495" s="25"/>
      <c r="D495" s="9"/>
      <c r="E495" s="25"/>
      <c r="F495" s="9"/>
    </row>
    <row r="496" spans="1:6" x14ac:dyDescent="0.2">
      <c r="A496" s="9"/>
      <c r="B496" s="9"/>
      <c r="C496" s="25"/>
      <c r="D496" s="9"/>
      <c r="E496" s="25"/>
      <c r="F496" s="9"/>
    </row>
    <row r="497" spans="1:6" x14ac:dyDescent="0.2">
      <c r="A497" s="9"/>
      <c r="B497" s="9"/>
      <c r="C497" s="25"/>
      <c r="D497" s="9"/>
      <c r="E497" s="25"/>
      <c r="F497" s="9"/>
    </row>
    <row r="498" spans="1:6" x14ac:dyDescent="0.2">
      <c r="A498" s="9"/>
      <c r="B498" s="9"/>
      <c r="C498" s="25"/>
      <c r="D498" s="9"/>
      <c r="E498" s="25"/>
      <c r="F498" s="9"/>
    </row>
    <row r="499" spans="1:6" x14ac:dyDescent="0.2">
      <c r="A499" s="9"/>
      <c r="B499" s="9"/>
      <c r="C499" s="25"/>
      <c r="D499" s="9"/>
      <c r="E499" s="25"/>
      <c r="F499" s="9"/>
    </row>
    <row r="500" spans="1:6" x14ac:dyDescent="0.2">
      <c r="A500" s="9"/>
      <c r="B500" s="9"/>
      <c r="C500" s="25"/>
      <c r="D500" s="9"/>
      <c r="E500" s="25"/>
      <c r="F500" s="9"/>
    </row>
    <row r="501" spans="1:6" x14ac:dyDescent="0.2">
      <c r="A501" s="9"/>
      <c r="B501" s="9"/>
      <c r="C501" s="25"/>
      <c r="D501" s="9"/>
      <c r="E501" s="25"/>
      <c r="F501" s="9"/>
    </row>
    <row r="502" spans="1:6" x14ac:dyDescent="0.2">
      <c r="A502" s="9"/>
      <c r="B502" s="9"/>
      <c r="C502" s="25"/>
      <c r="D502" s="9"/>
      <c r="E502" s="25"/>
      <c r="F502" s="9"/>
    </row>
    <row r="503" spans="1:6" x14ac:dyDescent="0.2">
      <c r="A503" s="9"/>
      <c r="B503" s="9"/>
      <c r="C503" s="25"/>
      <c r="D503" s="9"/>
      <c r="E503" s="25"/>
      <c r="F503" s="9"/>
    </row>
    <row r="504" spans="1:6" x14ac:dyDescent="0.2">
      <c r="A504" s="9"/>
      <c r="B504" s="9"/>
      <c r="C504" s="25"/>
      <c r="D504" s="9"/>
      <c r="E504" s="25"/>
      <c r="F504" s="9"/>
    </row>
    <row r="505" spans="1:6" x14ac:dyDescent="0.2">
      <c r="A505" s="9"/>
      <c r="B505" s="9"/>
      <c r="C505" s="25"/>
      <c r="D505" s="9"/>
      <c r="E505" s="25"/>
      <c r="F505" s="9"/>
    </row>
    <row r="506" spans="1:6" x14ac:dyDescent="0.2">
      <c r="A506" s="9"/>
      <c r="B506" s="9"/>
      <c r="C506" s="25"/>
      <c r="D506" s="9"/>
      <c r="E506" s="25"/>
      <c r="F506" s="9"/>
    </row>
    <row r="507" spans="1:6" x14ac:dyDescent="0.2">
      <c r="A507" s="9"/>
      <c r="B507" s="9"/>
      <c r="C507" s="25"/>
      <c r="D507" s="9"/>
      <c r="E507" s="25"/>
      <c r="F507" s="9"/>
    </row>
    <row r="508" spans="1:6" x14ac:dyDescent="0.2">
      <c r="A508" s="9"/>
      <c r="B508" s="9"/>
      <c r="C508" s="25"/>
      <c r="D508" s="9"/>
      <c r="E508" s="25"/>
      <c r="F508" s="9"/>
    </row>
    <row r="509" spans="1:6" x14ac:dyDescent="0.2">
      <c r="A509" s="9"/>
      <c r="B509" s="9"/>
      <c r="C509" s="25"/>
      <c r="D509" s="9"/>
      <c r="E509" s="25"/>
      <c r="F509" s="9"/>
    </row>
    <row r="510" spans="1:6" x14ac:dyDescent="0.2">
      <c r="A510" s="9"/>
      <c r="B510" s="9"/>
      <c r="C510" s="25"/>
      <c r="D510" s="9"/>
      <c r="E510" s="25"/>
      <c r="F510" s="9"/>
    </row>
    <row r="511" spans="1:6" x14ac:dyDescent="0.2">
      <c r="A511" s="9"/>
      <c r="B511" s="9"/>
      <c r="C511" s="25"/>
      <c r="D511" s="9"/>
      <c r="E511" s="25"/>
      <c r="F511" s="9"/>
    </row>
    <row r="512" spans="1:6" x14ac:dyDescent="0.2">
      <c r="A512" s="9"/>
      <c r="B512" s="9"/>
      <c r="C512" s="25"/>
      <c r="D512" s="9"/>
      <c r="E512" s="25"/>
      <c r="F512" s="9"/>
    </row>
    <row r="513" spans="1:6" x14ac:dyDescent="0.2">
      <c r="A513" s="9"/>
      <c r="B513" s="9"/>
      <c r="C513" s="25"/>
      <c r="D513" s="9"/>
      <c r="E513" s="25"/>
      <c r="F513" s="9"/>
    </row>
    <row r="514" spans="1:6" x14ac:dyDescent="0.2">
      <c r="A514" s="9"/>
      <c r="B514" s="9"/>
      <c r="C514" s="25"/>
      <c r="D514" s="9"/>
      <c r="E514" s="25"/>
      <c r="F514" s="9"/>
    </row>
    <row r="515" spans="1:6" x14ac:dyDescent="0.2">
      <c r="A515" s="9"/>
      <c r="B515" s="9"/>
      <c r="C515" s="25"/>
      <c r="D515" s="9"/>
      <c r="E515" s="25"/>
      <c r="F515" s="9"/>
    </row>
    <row r="516" spans="1:6" x14ac:dyDescent="0.2">
      <c r="A516" s="9"/>
      <c r="B516" s="9"/>
      <c r="C516" s="25"/>
      <c r="D516" s="9"/>
      <c r="E516" s="25"/>
      <c r="F516" s="9"/>
    </row>
    <row r="517" spans="1:6" x14ac:dyDescent="0.2">
      <c r="A517" s="9"/>
      <c r="B517" s="9"/>
      <c r="C517" s="25"/>
      <c r="D517" s="9"/>
      <c r="E517" s="25"/>
      <c r="F517" s="9"/>
    </row>
    <row r="518" spans="1:6" x14ac:dyDescent="0.2">
      <c r="A518" s="9"/>
      <c r="B518" s="9"/>
      <c r="C518" s="25"/>
      <c r="D518" s="9"/>
      <c r="E518" s="25"/>
      <c r="F518" s="9"/>
    </row>
    <row r="519" spans="1:6" x14ac:dyDescent="0.2">
      <c r="A519" s="9"/>
      <c r="B519" s="9"/>
      <c r="C519" s="25"/>
      <c r="D519" s="9"/>
      <c r="E519" s="25"/>
      <c r="F519" s="9"/>
    </row>
    <row r="520" spans="1:6" x14ac:dyDescent="0.2">
      <c r="A520" s="9"/>
      <c r="B520" s="9"/>
      <c r="C520" s="25"/>
      <c r="D520" s="9"/>
      <c r="E520" s="25"/>
      <c r="F520" s="9"/>
    </row>
    <row r="521" spans="1:6" x14ac:dyDescent="0.2">
      <c r="A521" s="9"/>
      <c r="B521" s="9"/>
      <c r="C521" s="25"/>
      <c r="D521" s="9"/>
      <c r="E521" s="25"/>
      <c r="F521" s="9"/>
    </row>
    <row r="522" spans="1:6" x14ac:dyDescent="0.2">
      <c r="A522" s="9"/>
      <c r="B522" s="9"/>
      <c r="C522" s="25"/>
      <c r="D522" s="9"/>
      <c r="E522" s="25"/>
      <c r="F522" s="9"/>
    </row>
    <row r="523" spans="1:6" x14ac:dyDescent="0.2">
      <c r="A523" s="9"/>
      <c r="B523" s="9"/>
      <c r="C523" s="25"/>
      <c r="D523" s="9"/>
      <c r="E523" s="25"/>
      <c r="F523" s="9"/>
    </row>
    <row r="524" spans="1:6" x14ac:dyDescent="0.2">
      <c r="A524" s="9"/>
      <c r="B524" s="9"/>
      <c r="C524" s="25"/>
      <c r="D524" s="9"/>
      <c r="E524" s="25"/>
      <c r="F524" s="9"/>
    </row>
    <row r="525" spans="1:6" x14ac:dyDescent="0.2">
      <c r="A525" s="9"/>
      <c r="B525" s="9"/>
      <c r="C525" s="25"/>
      <c r="D525" s="9"/>
      <c r="E525" s="25"/>
      <c r="F525" s="9"/>
    </row>
    <row r="526" spans="1:6" x14ac:dyDescent="0.2">
      <c r="A526" s="9"/>
      <c r="B526" s="9"/>
      <c r="C526" s="25"/>
      <c r="D526" s="9"/>
      <c r="E526" s="25"/>
      <c r="F526" s="9"/>
    </row>
    <row r="527" spans="1:6" x14ac:dyDescent="0.2">
      <c r="A527" s="9"/>
      <c r="B527" s="9"/>
      <c r="C527" s="25"/>
      <c r="D527" s="9"/>
      <c r="E527" s="25"/>
      <c r="F527" s="9"/>
    </row>
    <row r="528" spans="1:6" x14ac:dyDescent="0.2">
      <c r="A528" s="9"/>
      <c r="B528" s="9"/>
      <c r="C528" s="25"/>
      <c r="D528" s="9"/>
      <c r="E528" s="25"/>
      <c r="F528" s="9"/>
    </row>
    <row r="529" spans="1:6" x14ac:dyDescent="0.2">
      <c r="A529" s="9"/>
      <c r="B529" s="9"/>
      <c r="C529" s="25"/>
      <c r="D529" s="9"/>
      <c r="E529" s="25"/>
      <c r="F529" s="9"/>
    </row>
    <row r="530" spans="1:6" x14ac:dyDescent="0.2">
      <c r="A530" s="9"/>
      <c r="B530" s="9"/>
      <c r="C530" s="25"/>
      <c r="D530" s="9"/>
      <c r="E530" s="25"/>
      <c r="F530" s="9"/>
    </row>
    <row r="531" spans="1:6" x14ac:dyDescent="0.2">
      <c r="A531" s="9"/>
      <c r="B531" s="9"/>
      <c r="C531" s="25"/>
      <c r="D531" s="9"/>
      <c r="E531" s="25"/>
      <c r="F531" s="9"/>
    </row>
    <row r="532" spans="1:6" x14ac:dyDescent="0.2">
      <c r="A532" s="9"/>
      <c r="B532" s="9"/>
      <c r="C532" s="25"/>
      <c r="D532" s="9"/>
      <c r="E532" s="25"/>
      <c r="F532" s="9"/>
    </row>
    <row r="533" spans="1:6" x14ac:dyDescent="0.2">
      <c r="A533" s="9"/>
      <c r="B533" s="9"/>
      <c r="C533" s="25"/>
      <c r="D533" s="9"/>
      <c r="E533" s="25"/>
      <c r="F533" s="9"/>
    </row>
    <row r="534" spans="1:6" x14ac:dyDescent="0.2">
      <c r="A534" s="9"/>
      <c r="B534" s="9"/>
      <c r="C534" s="25"/>
      <c r="D534" s="9"/>
      <c r="E534" s="25"/>
      <c r="F534" s="9"/>
    </row>
    <row r="535" spans="1:6" x14ac:dyDescent="0.2">
      <c r="A535" s="9"/>
      <c r="B535" s="9"/>
      <c r="C535" s="25"/>
      <c r="D535" s="9"/>
      <c r="E535" s="25"/>
      <c r="F535" s="9"/>
    </row>
    <row r="536" spans="1:6" x14ac:dyDescent="0.2">
      <c r="A536" s="9"/>
      <c r="B536" s="9"/>
      <c r="C536" s="25"/>
      <c r="D536" s="9"/>
      <c r="E536" s="25"/>
      <c r="F536" s="9"/>
    </row>
    <row r="537" spans="1:6" x14ac:dyDescent="0.2">
      <c r="A537" s="9"/>
      <c r="B537" s="9"/>
      <c r="C537" s="25"/>
      <c r="D537" s="9"/>
      <c r="E537" s="25"/>
      <c r="F537" s="9"/>
    </row>
    <row r="538" spans="1:6" x14ac:dyDescent="0.2">
      <c r="A538" s="9"/>
      <c r="B538" s="9"/>
      <c r="C538" s="25"/>
      <c r="D538" s="9"/>
      <c r="E538" s="25"/>
      <c r="F538" s="9"/>
    </row>
    <row r="539" spans="1:6" x14ac:dyDescent="0.2">
      <c r="A539" s="9"/>
      <c r="B539" s="9"/>
      <c r="C539" s="25"/>
      <c r="D539" s="9"/>
      <c r="E539" s="25"/>
      <c r="F539" s="9"/>
    </row>
    <row r="540" spans="1:6" x14ac:dyDescent="0.2">
      <c r="A540" s="9"/>
      <c r="B540" s="9"/>
      <c r="C540" s="25"/>
      <c r="D540" s="9"/>
      <c r="E540" s="25"/>
      <c r="F540" s="9"/>
    </row>
    <row r="541" spans="1:6" x14ac:dyDescent="0.2">
      <c r="A541" s="9"/>
      <c r="B541" s="9"/>
      <c r="C541" s="25"/>
      <c r="D541" s="9"/>
      <c r="E541" s="25"/>
      <c r="F541" s="9"/>
    </row>
    <row r="542" spans="1:6" x14ac:dyDescent="0.2">
      <c r="A542" s="9"/>
      <c r="B542" s="9"/>
      <c r="C542" s="25"/>
      <c r="D542" s="9"/>
      <c r="E542" s="25"/>
      <c r="F542" s="9"/>
    </row>
    <row r="543" spans="1:6" x14ac:dyDescent="0.2">
      <c r="A543" s="9"/>
      <c r="B543" s="9"/>
      <c r="C543" s="25"/>
      <c r="D543" s="9"/>
      <c r="E543" s="25"/>
      <c r="F543" s="9"/>
    </row>
    <row r="544" spans="1:6" x14ac:dyDescent="0.2">
      <c r="A544" s="9"/>
      <c r="B544" s="9"/>
      <c r="C544" s="25"/>
      <c r="D544" s="9"/>
      <c r="E544" s="25"/>
      <c r="F544" s="9"/>
    </row>
    <row r="545" spans="1:6" x14ac:dyDescent="0.2">
      <c r="A545" s="9"/>
      <c r="B545" s="9"/>
      <c r="C545" s="25"/>
      <c r="D545" s="9"/>
      <c r="E545" s="25"/>
      <c r="F545" s="9"/>
    </row>
    <row r="546" spans="1:6" x14ac:dyDescent="0.2">
      <c r="A546" s="9"/>
      <c r="B546" s="9"/>
      <c r="C546" s="25"/>
      <c r="D546" s="9"/>
      <c r="E546" s="25"/>
      <c r="F546" s="9"/>
    </row>
    <row r="547" spans="1:6" x14ac:dyDescent="0.2">
      <c r="A547" s="9"/>
      <c r="B547" s="9"/>
      <c r="C547" s="25"/>
      <c r="D547" s="9"/>
      <c r="E547" s="25"/>
      <c r="F547" s="9"/>
    </row>
    <row r="548" spans="1:6" x14ac:dyDescent="0.2">
      <c r="A548" s="9"/>
      <c r="B548" s="9"/>
      <c r="C548" s="25"/>
      <c r="D548" s="9"/>
      <c r="E548" s="25"/>
      <c r="F548" s="9"/>
    </row>
    <row r="549" spans="1:6" x14ac:dyDescent="0.2">
      <c r="A549" s="9"/>
      <c r="B549" s="9"/>
      <c r="C549" s="25"/>
      <c r="D549" s="9"/>
      <c r="E549" s="25"/>
      <c r="F549" s="9"/>
    </row>
    <row r="550" spans="1:6" x14ac:dyDescent="0.2">
      <c r="A550" s="9"/>
      <c r="B550" s="9"/>
      <c r="C550" s="25"/>
      <c r="D550" s="9"/>
      <c r="E550" s="25"/>
      <c r="F550" s="9"/>
    </row>
    <row r="551" spans="1:6" x14ac:dyDescent="0.2">
      <c r="A551" s="9"/>
      <c r="B551" s="9"/>
      <c r="C551" s="25"/>
      <c r="D551" s="9"/>
      <c r="E551" s="25"/>
      <c r="F551" s="9"/>
    </row>
    <row r="552" spans="1:6" x14ac:dyDescent="0.2">
      <c r="A552" s="9"/>
      <c r="B552" s="9"/>
      <c r="C552" s="25"/>
      <c r="D552" s="9"/>
      <c r="E552" s="25"/>
      <c r="F552" s="9"/>
    </row>
    <row r="553" spans="1:6" x14ac:dyDescent="0.2">
      <c r="A553" s="9"/>
      <c r="B553" s="9"/>
      <c r="C553" s="25"/>
      <c r="D553" s="9"/>
      <c r="E553" s="25"/>
      <c r="F553" s="9"/>
    </row>
    <row r="554" spans="1:6" x14ac:dyDescent="0.2">
      <c r="A554" s="9"/>
      <c r="B554" s="9"/>
      <c r="C554" s="25"/>
      <c r="D554" s="9"/>
      <c r="E554" s="25"/>
      <c r="F554" s="9"/>
    </row>
    <row r="555" spans="1:6" x14ac:dyDescent="0.2">
      <c r="A555" s="9"/>
      <c r="B555" s="9"/>
      <c r="C555" s="25"/>
      <c r="D555" s="9"/>
      <c r="E555" s="25"/>
      <c r="F555" s="9"/>
    </row>
    <row r="556" spans="1:6" x14ac:dyDescent="0.2">
      <c r="A556" s="9"/>
      <c r="B556" s="9"/>
      <c r="C556" s="25"/>
      <c r="D556" s="9"/>
      <c r="E556" s="25"/>
      <c r="F556" s="9"/>
    </row>
    <row r="557" spans="1:6" x14ac:dyDescent="0.2">
      <c r="A557" s="9"/>
      <c r="B557" s="9"/>
      <c r="C557" s="25"/>
      <c r="D557" s="9"/>
      <c r="E557" s="25"/>
      <c r="F557" s="9"/>
    </row>
    <row r="558" spans="1:6" x14ac:dyDescent="0.2">
      <c r="A558" s="9"/>
      <c r="B558" s="9"/>
      <c r="C558" s="25"/>
      <c r="D558" s="9"/>
      <c r="E558" s="25"/>
      <c r="F558" s="9"/>
    </row>
    <row r="559" spans="1:6" x14ac:dyDescent="0.2">
      <c r="A559" s="9"/>
      <c r="B559" s="9"/>
      <c r="C559" s="25"/>
      <c r="D559" s="9"/>
      <c r="E559" s="25"/>
      <c r="F559" s="9"/>
    </row>
    <row r="560" spans="1:6" x14ac:dyDescent="0.2">
      <c r="A560" s="9"/>
      <c r="B560" s="9"/>
      <c r="C560" s="25"/>
      <c r="D560" s="9"/>
      <c r="E560" s="25"/>
      <c r="F560" s="9"/>
    </row>
    <row r="561" spans="1:6" x14ac:dyDescent="0.2">
      <c r="A561" s="9"/>
      <c r="B561" s="9"/>
      <c r="C561" s="25"/>
      <c r="D561" s="9"/>
      <c r="E561" s="25"/>
      <c r="F561" s="9"/>
    </row>
    <row r="562" spans="1:6" x14ac:dyDescent="0.2">
      <c r="A562" s="9"/>
      <c r="B562" s="9"/>
      <c r="C562" s="25"/>
      <c r="D562" s="9"/>
      <c r="E562" s="25"/>
      <c r="F562" s="9"/>
    </row>
    <row r="563" spans="1:6" x14ac:dyDescent="0.2">
      <c r="A563" s="9"/>
      <c r="B563" s="9"/>
      <c r="C563" s="25"/>
      <c r="D563" s="9"/>
      <c r="E563" s="25"/>
      <c r="F563" s="9"/>
    </row>
    <row r="564" spans="1:6" x14ac:dyDescent="0.2">
      <c r="A564" s="9"/>
      <c r="B564" s="9"/>
      <c r="C564" s="25"/>
      <c r="D564" s="9"/>
      <c r="E564" s="25"/>
      <c r="F564" s="9"/>
    </row>
    <row r="565" spans="1:6" x14ac:dyDescent="0.2">
      <c r="A565" s="9"/>
      <c r="B565" s="9"/>
      <c r="C565" s="25"/>
      <c r="D565" s="9"/>
      <c r="E565" s="25"/>
      <c r="F565" s="9"/>
    </row>
    <row r="566" spans="1:6" x14ac:dyDescent="0.2">
      <c r="A566" s="9"/>
      <c r="B566" s="9"/>
      <c r="C566" s="25"/>
      <c r="D566" s="9"/>
      <c r="E566" s="25"/>
      <c r="F566" s="9"/>
    </row>
    <row r="567" spans="1:6" x14ac:dyDescent="0.2">
      <c r="A567" s="9"/>
      <c r="B567" s="9"/>
      <c r="C567" s="25"/>
      <c r="D567" s="9"/>
      <c r="E567" s="25"/>
      <c r="F567" s="9"/>
    </row>
    <row r="568" spans="1:6" x14ac:dyDescent="0.2">
      <c r="A568" s="9"/>
      <c r="B568" s="9"/>
      <c r="C568" s="25"/>
      <c r="D568" s="9"/>
      <c r="E568" s="25"/>
      <c r="F568" s="9"/>
    </row>
    <row r="569" spans="1:6" x14ac:dyDescent="0.2">
      <c r="A569" s="9"/>
      <c r="B569" s="9"/>
      <c r="C569" s="25"/>
      <c r="D569" s="9"/>
      <c r="E569" s="25"/>
      <c r="F569" s="9"/>
    </row>
    <row r="570" spans="1:6" x14ac:dyDescent="0.2">
      <c r="A570" s="9"/>
      <c r="B570" s="9"/>
      <c r="C570" s="25"/>
      <c r="D570" s="9"/>
      <c r="E570" s="25"/>
      <c r="F570" s="9"/>
    </row>
    <row r="571" spans="1:6" x14ac:dyDescent="0.2">
      <c r="A571" s="9"/>
      <c r="B571" s="9"/>
      <c r="C571" s="25"/>
      <c r="D571" s="9"/>
      <c r="E571" s="25"/>
      <c r="F571" s="9"/>
    </row>
    <row r="572" spans="1:6" x14ac:dyDescent="0.2">
      <c r="A572" s="9"/>
      <c r="B572" s="9"/>
      <c r="C572" s="25"/>
      <c r="D572" s="9"/>
      <c r="E572" s="25"/>
      <c r="F572" s="9"/>
    </row>
    <row r="573" spans="1:6" x14ac:dyDescent="0.2">
      <c r="A573" s="9"/>
      <c r="B573" s="9"/>
      <c r="C573" s="25"/>
      <c r="D573" s="9"/>
      <c r="E573" s="25"/>
      <c r="F573" s="9"/>
    </row>
    <row r="574" spans="1:6" x14ac:dyDescent="0.2">
      <c r="A574" s="9"/>
      <c r="B574" s="9"/>
      <c r="C574" s="25"/>
      <c r="D574" s="9"/>
      <c r="E574" s="25"/>
      <c r="F574" s="9"/>
    </row>
    <row r="575" spans="1:6" x14ac:dyDescent="0.2">
      <c r="A575" s="9"/>
      <c r="B575" s="9"/>
      <c r="C575" s="25"/>
      <c r="D575" s="9"/>
      <c r="E575" s="25"/>
      <c r="F575" s="9"/>
    </row>
    <row r="576" spans="1:6" x14ac:dyDescent="0.2">
      <c r="A576" s="9"/>
      <c r="B576" s="9"/>
      <c r="C576" s="25"/>
      <c r="D576" s="9"/>
      <c r="E576" s="25"/>
      <c r="F576" s="9"/>
    </row>
    <row r="577" spans="1:6" x14ac:dyDescent="0.2">
      <c r="A577" s="9"/>
      <c r="B577" s="9"/>
      <c r="C577" s="25"/>
      <c r="D577" s="9"/>
      <c r="E577" s="25"/>
      <c r="F577" s="9"/>
    </row>
    <row r="578" spans="1:6" x14ac:dyDescent="0.2">
      <c r="A578" s="9"/>
      <c r="B578" s="9"/>
      <c r="C578" s="25"/>
      <c r="D578" s="9"/>
      <c r="E578" s="25"/>
      <c r="F578" s="9"/>
    </row>
    <row r="579" spans="1:6" x14ac:dyDescent="0.2">
      <c r="A579" s="9"/>
      <c r="B579" s="9"/>
      <c r="C579" s="25"/>
      <c r="D579" s="9"/>
      <c r="E579" s="25"/>
      <c r="F579" s="9"/>
    </row>
    <row r="580" spans="1:6" x14ac:dyDescent="0.2">
      <c r="A580" s="9"/>
      <c r="B580" s="9"/>
      <c r="C580" s="25"/>
      <c r="D580" s="9"/>
      <c r="E580" s="25"/>
      <c r="F580" s="9"/>
    </row>
    <row r="581" spans="1:6" x14ac:dyDescent="0.2">
      <c r="A581" s="9"/>
      <c r="B581" s="9"/>
      <c r="C581" s="25"/>
      <c r="D581" s="9"/>
      <c r="E581" s="25"/>
      <c r="F581" s="9"/>
    </row>
    <row r="582" spans="1:6" x14ac:dyDescent="0.2">
      <c r="A582" s="9"/>
      <c r="B582" s="9"/>
      <c r="C582" s="25"/>
      <c r="D582" s="9"/>
      <c r="E582" s="25"/>
      <c r="F582" s="9"/>
    </row>
    <row r="583" spans="1:6" x14ac:dyDescent="0.2">
      <c r="A583" s="9"/>
      <c r="B583" s="9"/>
      <c r="C583" s="25"/>
      <c r="D583" s="9"/>
      <c r="E583" s="25"/>
      <c r="F583" s="9"/>
    </row>
    <row r="584" spans="1:6" x14ac:dyDescent="0.2">
      <c r="A584" s="9"/>
      <c r="B584" s="9"/>
      <c r="C584" s="25"/>
      <c r="D584" s="9"/>
      <c r="E584" s="25"/>
      <c r="F584" s="9"/>
    </row>
    <row r="585" spans="1:6" x14ac:dyDescent="0.2">
      <c r="A585" s="9"/>
      <c r="B585" s="9"/>
      <c r="C585" s="25"/>
      <c r="D585" s="9"/>
      <c r="E585" s="25"/>
      <c r="F585" s="9"/>
    </row>
    <row r="586" spans="1:6" x14ac:dyDescent="0.2">
      <c r="A586" s="9"/>
      <c r="B586" s="9"/>
      <c r="C586" s="25"/>
      <c r="D586" s="9"/>
      <c r="E586" s="25"/>
      <c r="F586" s="9"/>
    </row>
    <row r="587" spans="1:6" x14ac:dyDescent="0.2">
      <c r="A587" s="9"/>
      <c r="B587" s="9"/>
      <c r="C587" s="25"/>
      <c r="D587" s="9"/>
      <c r="E587" s="25"/>
      <c r="F587" s="9"/>
    </row>
    <row r="588" spans="1:6" x14ac:dyDescent="0.2">
      <c r="A588" s="9"/>
      <c r="B588" s="9"/>
      <c r="C588" s="25"/>
      <c r="D588" s="9"/>
      <c r="E588" s="25"/>
      <c r="F588" s="9"/>
    </row>
    <row r="589" spans="1:6" x14ac:dyDescent="0.2">
      <c r="A589" s="9"/>
      <c r="B589" s="9"/>
      <c r="C589" s="25"/>
      <c r="D589" s="9"/>
      <c r="E589" s="25"/>
      <c r="F589" s="9"/>
    </row>
    <row r="590" spans="1:6" x14ac:dyDescent="0.2">
      <c r="A590" s="9"/>
      <c r="B590" s="9"/>
      <c r="C590" s="25"/>
      <c r="D590" s="9"/>
      <c r="E590" s="25"/>
      <c r="F590" s="9"/>
    </row>
    <row r="591" spans="1:6" x14ac:dyDescent="0.2">
      <c r="A591" s="9"/>
      <c r="B591" s="9"/>
      <c r="C591" s="25"/>
      <c r="D591" s="9"/>
      <c r="E591" s="25"/>
      <c r="F591" s="9"/>
    </row>
    <row r="592" spans="1:6" x14ac:dyDescent="0.2">
      <c r="A592" s="9"/>
      <c r="B592" s="9"/>
      <c r="C592" s="25"/>
      <c r="D592" s="9"/>
      <c r="E592" s="25"/>
      <c r="F592" s="9"/>
    </row>
    <row r="593" spans="1:6" x14ac:dyDescent="0.2">
      <c r="A593" s="9"/>
      <c r="B593" s="9"/>
      <c r="C593" s="25"/>
      <c r="D593" s="9"/>
      <c r="E593" s="25"/>
      <c r="F593" s="9"/>
    </row>
    <row r="594" spans="1:6" x14ac:dyDescent="0.2">
      <c r="A594" s="9"/>
      <c r="B594" s="9"/>
      <c r="C594" s="25"/>
      <c r="D594" s="9"/>
      <c r="E594" s="25"/>
      <c r="F594" s="9"/>
    </row>
    <row r="595" spans="1:6" x14ac:dyDescent="0.2">
      <c r="A595" s="9"/>
      <c r="B595" s="9"/>
      <c r="C595" s="25"/>
      <c r="D595" s="9"/>
      <c r="E595" s="25"/>
      <c r="F595" s="9"/>
    </row>
    <row r="596" spans="1:6" x14ac:dyDescent="0.2">
      <c r="A596" s="9"/>
      <c r="B596" s="9"/>
      <c r="C596" s="25"/>
      <c r="D596" s="9"/>
      <c r="E596" s="25"/>
      <c r="F596" s="9"/>
    </row>
    <row r="597" spans="1:6" x14ac:dyDescent="0.2">
      <c r="A597" s="9"/>
      <c r="B597" s="9"/>
      <c r="C597" s="25"/>
      <c r="D597" s="9"/>
      <c r="E597" s="25"/>
      <c r="F597" s="9"/>
    </row>
    <row r="598" spans="1:6" x14ac:dyDescent="0.2">
      <c r="A598" s="9"/>
      <c r="B598" s="9"/>
      <c r="C598" s="25"/>
      <c r="D598" s="9"/>
      <c r="E598" s="25"/>
      <c r="F598" s="9"/>
    </row>
    <row r="599" spans="1:6" x14ac:dyDescent="0.2">
      <c r="A599" s="9"/>
      <c r="B599" s="9"/>
      <c r="C599" s="25"/>
      <c r="D599" s="9"/>
      <c r="E599" s="25"/>
      <c r="F599" s="9"/>
    </row>
    <row r="600" spans="1:6" x14ac:dyDescent="0.2">
      <c r="A600" s="9"/>
      <c r="B600" s="9"/>
      <c r="C600" s="25"/>
      <c r="D600" s="9"/>
      <c r="E600" s="25"/>
      <c r="F600" s="9"/>
    </row>
    <row r="601" spans="1:6" x14ac:dyDescent="0.2">
      <c r="A601" s="9"/>
      <c r="B601" s="9"/>
      <c r="C601" s="25"/>
      <c r="D601" s="9"/>
      <c r="E601" s="25"/>
      <c r="F601" s="9"/>
    </row>
    <row r="602" spans="1:6" x14ac:dyDescent="0.2">
      <c r="A602" s="9"/>
      <c r="B602" s="9"/>
      <c r="C602" s="25"/>
      <c r="D602" s="9"/>
      <c r="E602" s="25"/>
      <c r="F602" s="9"/>
    </row>
    <row r="603" spans="1:6" x14ac:dyDescent="0.2">
      <c r="A603" s="9"/>
      <c r="B603" s="9"/>
      <c r="C603" s="25"/>
      <c r="D603" s="9"/>
      <c r="E603" s="25"/>
      <c r="F603" s="9"/>
    </row>
    <row r="604" spans="1:6" x14ac:dyDescent="0.2">
      <c r="A604" s="9"/>
      <c r="B604" s="9"/>
      <c r="C604" s="25"/>
      <c r="D604" s="9"/>
      <c r="E604" s="25"/>
      <c r="F604" s="9"/>
    </row>
    <row r="605" spans="1:6" x14ac:dyDescent="0.2">
      <c r="A605" s="9"/>
      <c r="B605" s="9"/>
      <c r="C605" s="25"/>
      <c r="D605" s="9"/>
      <c r="E605" s="25"/>
      <c r="F605" s="9"/>
    </row>
    <row r="606" spans="1:6" x14ac:dyDescent="0.2">
      <c r="A606" s="9"/>
      <c r="B606" s="9"/>
      <c r="C606" s="25"/>
      <c r="D606" s="9"/>
      <c r="E606" s="25"/>
      <c r="F606" s="9"/>
    </row>
    <row r="607" spans="1:6" x14ac:dyDescent="0.2">
      <c r="A607" s="9"/>
      <c r="B607" s="9"/>
      <c r="C607" s="25"/>
      <c r="D607" s="9"/>
      <c r="E607" s="25"/>
      <c r="F607" s="9"/>
    </row>
    <row r="608" spans="1:6" x14ac:dyDescent="0.2">
      <c r="A608" s="9"/>
      <c r="B608" s="9"/>
      <c r="C608" s="25"/>
      <c r="D608" s="9"/>
      <c r="E608" s="25"/>
      <c r="F608" s="9"/>
    </row>
    <row r="609" spans="1:6" x14ac:dyDescent="0.2">
      <c r="A609" s="9"/>
      <c r="B609" s="9"/>
      <c r="C609" s="25"/>
      <c r="D609" s="9"/>
      <c r="E609" s="25"/>
      <c r="F609" s="9"/>
    </row>
    <row r="610" spans="1:6" x14ac:dyDescent="0.2">
      <c r="A610" s="9"/>
      <c r="B610" s="9"/>
      <c r="C610" s="25"/>
      <c r="D610" s="9"/>
      <c r="E610" s="25"/>
      <c r="F610" s="9"/>
    </row>
    <row r="611" spans="1:6" x14ac:dyDescent="0.2">
      <c r="A611" s="9"/>
      <c r="B611" s="9"/>
      <c r="C611" s="25"/>
      <c r="D611" s="9"/>
      <c r="E611" s="25"/>
      <c r="F611" s="9"/>
    </row>
    <row r="612" spans="1:6" x14ac:dyDescent="0.2">
      <c r="A612" s="9"/>
      <c r="B612" s="9"/>
      <c r="C612" s="25"/>
      <c r="D612" s="9"/>
      <c r="E612" s="25"/>
      <c r="F612" s="9"/>
    </row>
    <row r="613" spans="1:6" x14ac:dyDescent="0.2">
      <c r="A613" s="9"/>
      <c r="B613" s="9"/>
      <c r="C613" s="25"/>
      <c r="D613" s="9"/>
      <c r="E613" s="25"/>
      <c r="F613" s="9"/>
    </row>
    <row r="614" spans="1:6" x14ac:dyDescent="0.2">
      <c r="A614" s="9"/>
      <c r="B614" s="9"/>
      <c r="C614" s="25"/>
      <c r="D614" s="9"/>
      <c r="E614" s="25"/>
      <c r="F614" s="9"/>
    </row>
    <row r="615" spans="1:6" x14ac:dyDescent="0.2">
      <c r="A615" s="9"/>
      <c r="B615" s="9"/>
      <c r="C615" s="25"/>
      <c r="D615" s="9"/>
      <c r="E615" s="25"/>
      <c r="F615" s="9"/>
    </row>
    <row r="616" spans="1:6" x14ac:dyDescent="0.2">
      <c r="A616" s="9"/>
      <c r="B616" s="9"/>
      <c r="C616" s="25"/>
      <c r="D616" s="9"/>
      <c r="E616" s="25"/>
      <c r="F616" s="9"/>
    </row>
    <row r="617" spans="1:6" x14ac:dyDescent="0.2">
      <c r="A617" s="9"/>
      <c r="B617" s="9"/>
      <c r="C617" s="25"/>
      <c r="D617" s="9"/>
      <c r="E617" s="25"/>
      <c r="F617" s="9"/>
    </row>
    <row r="618" spans="1:6" x14ac:dyDescent="0.2">
      <c r="A618" s="9"/>
      <c r="B618" s="9"/>
      <c r="C618" s="25"/>
      <c r="D618" s="9"/>
      <c r="E618" s="25"/>
      <c r="F618" s="9"/>
    </row>
    <row r="619" spans="1:6" x14ac:dyDescent="0.2">
      <c r="A619" s="9"/>
      <c r="B619" s="9"/>
      <c r="C619" s="25"/>
      <c r="D619" s="9"/>
      <c r="E619" s="25"/>
      <c r="F619" s="9"/>
    </row>
    <row r="620" spans="1:6" x14ac:dyDescent="0.2">
      <c r="A620" s="9"/>
      <c r="B620" s="9"/>
      <c r="C620" s="25"/>
      <c r="D620" s="9"/>
      <c r="E620" s="25"/>
      <c r="F620" s="9"/>
    </row>
    <row r="621" spans="1:6" x14ac:dyDescent="0.2">
      <c r="A621" s="9"/>
      <c r="B621" s="9"/>
      <c r="C621" s="25"/>
      <c r="D621" s="9"/>
      <c r="E621" s="25"/>
      <c r="F621" s="9"/>
    </row>
    <row r="622" spans="1:6" x14ac:dyDescent="0.2">
      <c r="A622" s="9"/>
      <c r="B622" s="9"/>
      <c r="C622" s="25"/>
      <c r="D622" s="9"/>
      <c r="E622" s="25"/>
      <c r="F622" s="9"/>
    </row>
    <row r="623" spans="1:6" x14ac:dyDescent="0.2">
      <c r="A623" s="9"/>
      <c r="B623" s="9"/>
      <c r="C623" s="25"/>
      <c r="D623" s="9"/>
      <c r="E623" s="25"/>
      <c r="F623" s="9"/>
    </row>
    <row r="624" spans="1:6" x14ac:dyDescent="0.2">
      <c r="A624" s="9"/>
      <c r="B624" s="9"/>
      <c r="C624" s="25"/>
      <c r="D624" s="9"/>
      <c r="E624" s="25"/>
      <c r="F624" s="9"/>
    </row>
    <row r="625" spans="1:6" x14ac:dyDescent="0.2">
      <c r="A625" s="9"/>
      <c r="B625" s="9"/>
      <c r="C625" s="25"/>
      <c r="D625" s="9"/>
      <c r="E625" s="25"/>
      <c r="F625" s="9"/>
    </row>
    <row r="626" spans="1:6" x14ac:dyDescent="0.2">
      <c r="A626" s="9"/>
      <c r="B626" s="9"/>
      <c r="C626" s="25"/>
      <c r="D626" s="9"/>
      <c r="E626" s="25"/>
      <c r="F626" s="9"/>
    </row>
    <row r="627" spans="1:6" x14ac:dyDescent="0.2">
      <c r="A627" s="9"/>
      <c r="B627" s="9"/>
      <c r="C627" s="25"/>
      <c r="D627" s="9"/>
      <c r="E627" s="25"/>
      <c r="F627" s="9"/>
    </row>
    <row r="628" spans="1:6" x14ac:dyDescent="0.2">
      <c r="A628" s="9"/>
      <c r="B628" s="9"/>
      <c r="C628" s="25"/>
      <c r="D628" s="9"/>
      <c r="E628" s="25"/>
      <c r="F628" s="9"/>
    </row>
    <row r="629" spans="1:6" x14ac:dyDescent="0.2">
      <c r="A629" s="9"/>
      <c r="B629" s="9"/>
      <c r="C629" s="25"/>
      <c r="D629" s="9"/>
      <c r="E629" s="25"/>
      <c r="F629" s="9"/>
    </row>
    <row r="630" spans="1:6" x14ac:dyDescent="0.2">
      <c r="A630" s="9"/>
      <c r="B630" s="9"/>
      <c r="C630" s="25"/>
      <c r="D630" s="9"/>
      <c r="E630" s="25"/>
      <c r="F630" s="9"/>
    </row>
    <row r="631" spans="1:6" x14ac:dyDescent="0.2">
      <c r="A631" s="9"/>
      <c r="B631" s="9"/>
      <c r="C631" s="25"/>
      <c r="D631" s="9"/>
      <c r="E631" s="25"/>
      <c r="F631" s="9"/>
    </row>
    <row r="632" spans="1:6" x14ac:dyDescent="0.2">
      <c r="A632" s="9"/>
      <c r="B632" s="9"/>
      <c r="C632" s="25"/>
      <c r="D632" s="9"/>
      <c r="E632" s="25"/>
      <c r="F632" s="9"/>
    </row>
    <row r="633" spans="1:6" x14ac:dyDescent="0.2">
      <c r="A633" s="9"/>
      <c r="B633" s="9"/>
      <c r="C633" s="25"/>
      <c r="D633" s="9"/>
      <c r="E633" s="25"/>
      <c r="F633" s="9"/>
    </row>
    <row r="634" spans="1:6" x14ac:dyDescent="0.2">
      <c r="A634" s="9"/>
      <c r="B634" s="9"/>
      <c r="C634" s="25"/>
      <c r="D634" s="9"/>
      <c r="E634" s="25"/>
      <c r="F634" s="9"/>
    </row>
    <row r="635" spans="1:6" x14ac:dyDescent="0.2">
      <c r="A635" s="9"/>
      <c r="B635" s="9"/>
      <c r="C635" s="25"/>
      <c r="D635" s="9"/>
      <c r="E635" s="25"/>
      <c r="F635" s="9"/>
    </row>
    <row r="636" spans="1:6" x14ac:dyDescent="0.2">
      <c r="A636" s="9"/>
      <c r="B636" s="9"/>
      <c r="C636" s="25"/>
      <c r="D636" s="9"/>
      <c r="E636" s="25"/>
      <c r="F636" s="9"/>
    </row>
    <row r="637" spans="1:6" x14ac:dyDescent="0.2">
      <c r="A637" s="9"/>
      <c r="B637" s="9"/>
      <c r="C637" s="25"/>
      <c r="D637" s="9"/>
      <c r="E637" s="25"/>
      <c r="F637" s="9"/>
    </row>
    <row r="638" spans="1:6" x14ac:dyDescent="0.2">
      <c r="A638" s="9"/>
      <c r="B638" s="9"/>
      <c r="C638" s="25"/>
      <c r="D638" s="9"/>
      <c r="E638" s="25"/>
      <c r="F638" s="9"/>
    </row>
    <row r="639" spans="1:6" x14ac:dyDescent="0.2">
      <c r="A639" s="9"/>
      <c r="B639" s="9"/>
      <c r="C639" s="25"/>
      <c r="D639" s="9"/>
      <c r="E639" s="25"/>
      <c r="F639" s="9"/>
    </row>
    <row r="640" spans="1:6" x14ac:dyDescent="0.2">
      <c r="A640" s="9"/>
      <c r="B640" s="9"/>
      <c r="C640" s="25"/>
      <c r="D640" s="9"/>
      <c r="E640" s="25"/>
      <c r="F640" s="9"/>
    </row>
    <row r="641" spans="1:6" x14ac:dyDescent="0.2">
      <c r="A641" s="9"/>
      <c r="B641" s="9"/>
      <c r="C641" s="25"/>
      <c r="D641" s="9"/>
      <c r="E641" s="25"/>
      <c r="F641" s="9"/>
    </row>
    <row r="642" spans="1:6" x14ac:dyDescent="0.2">
      <c r="A642" s="9"/>
      <c r="B642" s="9"/>
      <c r="C642" s="25"/>
      <c r="D642" s="9"/>
      <c r="E642" s="25"/>
      <c r="F642" s="9"/>
    </row>
    <row r="643" spans="1:6" x14ac:dyDescent="0.2">
      <c r="A643" s="9"/>
      <c r="B643" s="9"/>
      <c r="C643" s="25"/>
      <c r="D643" s="9"/>
      <c r="E643" s="25"/>
      <c r="F643" s="9"/>
    </row>
    <row r="644" spans="1:6" x14ac:dyDescent="0.2">
      <c r="A644" s="9"/>
      <c r="B644" s="9"/>
      <c r="C644" s="25"/>
      <c r="D644" s="9"/>
      <c r="E644" s="25"/>
      <c r="F644" s="9"/>
    </row>
    <row r="645" spans="1:6" x14ac:dyDescent="0.2">
      <c r="A645" s="9"/>
      <c r="B645" s="9"/>
      <c r="C645" s="25"/>
      <c r="D645" s="9"/>
      <c r="E645" s="25"/>
      <c r="F645" s="9"/>
    </row>
    <row r="646" spans="1:6" x14ac:dyDescent="0.2">
      <c r="A646" s="9"/>
      <c r="B646" s="9"/>
      <c r="C646" s="25"/>
      <c r="D646" s="9"/>
      <c r="E646" s="25"/>
      <c r="F646" s="9"/>
    </row>
    <row r="647" spans="1:6" x14ac:dyDescent="0.2">
      <c r="A647" s="9"/>
      <c r="B647" s="9"/>
      <c r="C647" s="25"/>
      <c r="D647" s="9"/>
      <c r="E647" s="25"/>
      <c r="F647" s="9"/>
    </row>
    <row r="648" spans="1:6" x14ac:dyDescent="0.2">
      <c r="A648" s="9"/>
      <c r="B648" s="9"/>
      <c r="C648" s="25"/>
      <c r="D648" s="9"/>
      <c r="E648" s="25"/>
      <c r="F648" s="9"/>
    </row>
    <row r="649" spans="1:6" x14ac:dyDescent="0.2">
      <c r="A649" s="9"/>
      <c r="B649" s="9"/>
      <c r="C649" s="25"/>
      <c r="D649" s="9"/>
      <c r="E649" s="25"/>
      <c r="F649" s="9"/>
    </row>
    <row r="650" spans="1:6" x14ac:dyDescent="0.2">
      <c r="A650" s="9"/>
      <c r="B650" s="9"/>
      <c r="C650" s="25"/>
      <c r="D650" s="9"/>
      <c r="E650" s="25"/>
      <c r="F650" s="9"/>
    </row>
    <row r="651" spans="1:6" x14ac:dyDescent="0.2">
      <c r="A651" s="9"/>
      <c r="B651" s="9"/>
      <c r="C651" s="25"/>
      <c r="D651" s="9"/>
      <c r="E651" s="25"/>
      <c r="F651" s="9"/>
    </row>
    <row r="652" spans="1:6" x14ac:dyDescent="0.2">
      <c r="A652" s="9"/>
      <c r="B652" s="9"/>
      <c r="C652" s="25"/>
      <c r="D652" s="9"/>
      <c r="E652" s="25"/>
      <c r="F652" s="9"/>
    </row>
    <row r="653" spans="1:6" x14ac:dyDescent="0.2">
      <c r="A653" s="9"/>
      <c r="B653" s="9"/>
      <c r="C653" s="25"/>
      <c r="D653" s="9"/>
      <c r="E653" s="25"/>
      <c r="F653" s="9"/>
    </row>
    <row r="654" spans="1:6" x14ac:dyDescent="0.2">
      <c r="A654" s="9"/>
      <c r="B654" s="9"/>
      <c r="C654" s="25"/>
      <c r="D654" s="9"/>
      <c r="E654" s="25"/>
      <c r="F654" s="9"/>
    </row>
    <row r="655" spans="1:6" x14ac:dyDescent="0.2">
      <c r="A655" s="9"/>
      <c r="B655" s="9"/>
      <c r="C655" s="25"/>
      <c r="D655" s="9"/>
      <c r="E655" s="25"/>
      <c r="F655" s="9"/>
    </row>
    <row r="656" spans="1:6" x14ac:dyDescent="0.2">
      <c r="A656" s="9"/>
      <c r="B656" s="9"/>
      <c r="C656" s="25"/>
      <c r="D656" s="9"/>
      <c r="E656" s="25"/>
      <c r="F656" s="9"/>
    </row>
    <row r="657" spans="1:6" x14ac:dyDescent="0.2">
      <c r="A657" s="9"/>
      <c r="B657" s="9"/>
      <c r="C657" s="25"/>
      <c r="D657" s="9"/>
      <c r="E657" s="25"/>
      <c r="F657" s="9"/>
    </row>
    <row r="658" spans="1:6" x14ac:dyDescent="0.2">
      <c r="A658" s="9"/>
      <c r="B658" s="9"/>
      <c r="C658" s="25"/>
      <c r="D658" s="9"/>
      <c r="E658" s="25"/>
      <c r="F658" s="9"/>
    </row>
    <row r="659" spans="1:6" x14ac:dyDescent="0.2">
      <c r="A659" s="9"/>
      <c r="B659" s="9"/>
      <c r="C659" s="25"/>
      <c r="D659" s="9"/>
      <c r="E659" s="25"/>
      <c r="F659" s="9"/>
    </row>
    <row r="660" spans="1:6" x14ac:dyDescent="0.2">
      <c r="A660" s="9"/>
      <c r="B660" s="9"/>
      <c r="C660" s="25"/>
      <c r="D660" s="9"/>
      <c r="E660" s="25"/>
      <c r="F660" s="9"/>
    </row>
    <row r="661" spans="1:6" x14ac:dyDescent="0.2">
      <c r="A661" s="9"/>
      <c r="B661" s="9"/>
      <c r="C661" s="25"/>
      <c r="D661" s="9"/>
      <c r="E661" s="25"/>
      <c r="F661" s="9"/>
    </row>
    <row r="662" spans="1:6" x14ac:dyDescent="0.2">
      <c r="A662" s="9"/>
      <c r="B662" s="9"/>
      <c r="C662" s="25"/>
      <c r="D662" s="9"/>
      <c r="E662" s="25"/>
      <c r="F662" s="9"/>
    </row>
    <row r="663" spans="1:6" x14ac:dyDescent="0.2">
      <c r="A663" s="9"/>
      <c r="B663" s="9"/>
      <c r="C663" s="25"/>
      <c r="D663" s="9"/>
      <c r="E663" s="25"/>
      <c r="F663" s="9"/>
    </row>
    <row r="664" spans="1:6" x14ac:dyDescent="0.2">
      <c r="A664" s="9"/>
      <c r="B664" s="9"/>
      <c r="C664" s="25"/>
      <c r="D664" s="9"/>
      <c r="E664" s="25"/>
      <c r="F664" s="9"/>
    </row>
    <row r="665" spans="1:6" x14ac:dyDescent="0.2">
      <c r="A665" s="9"/>
      <c r="B665" s="9"/>
      <c r="C665" s="25"/>
      <c r="D665" s="9"/>
      <c r="E665" s="25"/>
      <c r="F665" s="9"/>
    </row>
    <row r="666" spans="1:6" x14ac:dyDescent="0.2">
      <c r="A666" s="9"/>
      <c r="B666" s="9"/>
      <c r="C666" s="25"/>
      <c r="D666" s="9"/>
      <c r="E666" s="25"/>
      <c r="F666" s="9"/>
    </row>
    <row r="667" spans="1:6" x14ac:dyDescent="0.2">
      <c r="A667" s="9"/>
      <c r="B667" s="9"/>
      <c r="C667" s="25"/>
      <c r="D667" s="9"/>
      <c r="E667" s="25"/>
      <c r="F667" s="9"/>
    </row>
    <row r="668" spans="1:6" x14ac:dyDescent="0.2">
      <c r="A668" s="9"/>
      <c r="B668" s="9"/>
      <c r="C668" s="25"/>
      <c r="D668" s="9"/>
      <c r="E668" s="25"/>
      <c r="F668" s="9"/>
    </row>
    <row r="669" spans="1:6" x14ac:dyDescent="0.2">
      <c r="A669" s="9"/>
      <c r="B669" s="9"/>
      <c r="C669" s="25"/>
      <c r="D669" s="9"/>
      <c r="E669" s="25"/>
      <c r="F669" s="9"/>
    </row>
    <row r="670" spans="1:6" x14ac:dyDescent="0.2">
      <c r="A670" s="9"/>
      <c r="B670" s="9"/>
      <c r="C670" s="25"/>
      <c r="D670" s="9"/>
      <c r="E670" s="25"/>
      <c r="F670" s="9"/>
    </row>
    <row r="671" spans="1:6" x14ac:dyDescent="0.2">
      <c r="A671" s="9"/>
      <c r="B671" s="9"/>
      <c r="C671" s="25"/>
      <c r="D671" s="9"/>
      <c r="E671" s="25"/>
      <c r="F671" s="9"/>
    </row>
    <row r="672" spans="1:6" x14ac:dyDescent="0.2">
      <c r="A672" s="9"/>
      <c r="B672" s="9"/>
      <c r="C672" s="25"/>
      <c r="D672" s="9"/>
      <c r="E672" s="25"/>
      <c r="F672" s="9"/>
    </row>
    <row r="673" spans="1:6" x14ac:dyDescent="0.2">
      <c r="A673" s="9"/>
      <c r="B673" s="9"/>
      <c r="C673" s="25"/>
      <c r="D673" s="9"/>
      <c r="E673" s="25"/>
      <c r="F673" s="9"/>
    </row>
    <row r="674" spans="1:6" x14ac:dyDescent="0.2">
      <c r="A674" s="9"/>
      <c r="B674" s="9"/>
      <c r="C674" s="25"/>
      <c r="D674" s="9"/>
      <c r="E674" s="25"/>
      <c r="F674" s="9"/>
    </row>
    <row r="675" spans="1:6" x14ac:dyDescent="0.2">
      <c r="A675" s="9"/>
      <c r="B675" s="9"/>
      <c r="C675" s="25"/>
      <c r="D675" s="9"/>
      <c r="E675" s="25"/>
      <c r="F675" s="9"/>
    </row>
    <row r="676" spans="1:6" x14ac:dyDescent="0.2">
      <c r="A676" s="9"/>
      <c r="B676" s="9"/>
      <c r="C676" s="25"/>
      <c r="D676" s="9"/>
      <c r="E676" s="25"/>
      <c r="F676" s="9"/>
    </row>
    <row r="677" spans="1:6" x14ac:dyDescent="0.2">
      <c r="A677" s="9"/>
      <c r="B677" s="9"/>
      <c r="C677" s="25"/>
      <c r="D677" s="9"/>
      <c r="E677" s="25"/>
      <c r="F677" s="9"/>
    </row>
    <row r="678" spans="1:6" x14ac:dyDescent="0.2">
      <c r="A678" s="9"/>
      <c r="B678" s="9"/>
      <c r="C678" s="25"/>
      <c r="D678" s="9"/>
      <c r="E678" s="25"/>
      <c r="F678" s="9"/>
    </row>
    <row r="679" spans="1:6" x14ac:dyDescent="0.2">
      <c r="A679" s="9"/>
      <c r="B679" s="9"/>
      <c r="C679" s="25"/>
      <c r="D679" s="9"/>
      <c r="E679" s="25"/>
      <c r="F679" s="9"/>
    </row>
    <row r="680" spans="1:6" x14ac:dyDescent="0.2">
      <c r="A680" s="9"/>
      <c r="B680" s="9"/>
      <c r="C680" s="25"/>
      <c r="D680" s="9"/>
      <c r="E680" s="25"/>
      <c r="F680" s="9"/>
    </row>
    <row r="681" spans="1:6" x14ac:dyDescent="0.2">
      <c r="A681" s="9"/>
      <c r="B681" s="9"/>
      <c r="C681" s="25"/>
      <c r="D681" s="9"/>
      <c r="E681" s="25"/>
      <c r="F681" s="9"/>
    </row>
    <row r="682" spans="1:6" x14ac:dyDescent="0.2">
      <c r="A682" s="9"/>
      <c r="B682" s="9"/>
      <c r="C682" s="25"/>
      <c r="D682" s="9"/>
      <c r="E682" s="25"/>
      <c r="F682" s="9"/>
    </row>
    <row r="683" spans="1:6" x14ac:dyDescent="0.2">
      <c r="A683" s="9"/>
      <c r="B683" s="9"/>
      <c r="C683" s="25"/>
      <c r="D683" s="9"/>
      <c r="E683" s="25"/>
      <c r="F683" s="9"/>
    </row>
    <row r="684" spans="1:6" x14ac:dyDescent="0.2">
      <c r="A684" s="9"/>
      <c r="B684" s="9"/>
      <c r="C684" s="25"/>
      <c r="D684" s="9"/>
      <c r="E684" s="25"/>
      <c r="F684" s="9"/>
    </row>
    <row r="685" spans="1:6" x14ac:dyDescent="0.2">
      <c r="A685" s="9"/>
      <c r="B685" s="9"/>
      <c r="C685" s="25"/>
      <c r="D685" s="9"/>
      <c r="E685" s="25"/>
      <c r="F685" s="9"/>
    </row>
    <row r="686" spans="1:6" x14ac:dyDescent="0.2">
      <c r="A686" s="9"/>
      <c r="B686" s="9"/>
      <c r="C686" s="25"/>
      <c r="D686" s="9"/>
      <c r="E686" s="25"/>
      <c r="F686" s="9"/>
    </row>
    <row r="687" spans="1:6" x14ac:dyDescent="0.2">
      <c r="A687" s="9"/>
      <c r="B687" s="9"/>
      <c r="C687" s="25"/>
      <c r="D687" s="9"/>
      <c r="E687" s="25"/>
      <c r="F687" s="9"/>
    </row>
    <row r="688" spans="1:6" x14ac:dyDescent="0.2">
      <c r="A688" s="9"/>
      <c r="B688" s="9"/>
      <c r="C688" s="25"/>
      <c r="D688" s="9"/>
      <c r="E688" s="25"/>
      <c r="F688" s="9"/>
    </row>
    <row r="689" spans="1:6" x14ac:dyDescent="0.2">
      <c r="A689" s="9"/>
      <c r="B689" s="9"/>
      <c r="C689" s="25"/>
      <c r="D689" s="9"/>
      <c r="E689" s="25"/>
      <c r="F689" s="9"/>
    </row>
    <row r="690" spans="1:6" x14ac:dyDescent="0.2">
      <c r="A690" s="9"/>
      <c r="B690" s="9"/>
      <c r="C690" s="25"/>
      <c r="D690" s="9"/>
      <c r="E690" s="25"/>
      <c r="F690" s="9"/>
    </row>
    <row r="691" spans="1:6" x14ac:dyDescent="0.2">
      <c r="A691" s="9"/>
      <c r="B691" s="9"/>
      <c r="C691" s="25"/>
      <c r="D691" s="9"/>
      <c r="E691" s="25"/>
      <c r="F691" s="9"/>
    </row>
    <row r="692" spans="1:6" x14ac:dyDescent="0.2">
      <c r="A692" s="9"/>
      <c r="B692" s="9"/>
      <c r="C692" s="25"/>
      <c r="D692" s="9"/>
      <c r="E692" s="25"/>
      <c r="F692" s="9"/>
    </row>
    <row r="693" spans="1:6" x14ac:dyDescent="0.2">
      <c r="A693" s="9"/>
      <c r="B693" s="9"/>
      <c r="C693" s="25"/>
      <c r="D693" s="9"/>
      <c r="E693" s="25"/>
      <c r="F693" s="9"/>
    </row>
    <row r="694" spans="1:6" x14ac:dyDescent="0.2">
      <c r="A694" s="9"/>
      <c r="B694" s="9"/>
      <c r="C694" s="25"/>
      <c r="D694" s="9"/>
      <c r="E694" s="25"/>
      <c r="F694" s="9"/>
    </row>
    <row r="695" spans="1:6" x14ac:dyDescent="0.2">
      <c r="A695" s="9"/>
      <c r="B695" s="9"/>
      <c r="C695" s="25"/>
      <c r="D695" s="9"/>
      <c r="E695" s="25"/>
      <c r="F695" s="9"/>
    </row>
    <row r="696" spans="1:6" x14ac:dyDescent="0.2">
      <c r="A696" s="9"/>
      <c r="B696" s="9"/>
      <c r="C696" s="25"/>
      <c r="D696" s="9"/>
      <c r="E696" s="25"/>
      <c r="F696" s="9"/>
    </row>
    <row r="697" spans="1:6" x14ac:dyDescent="0.2">
      <c r="A697" s="9"/>
      <c r="B697" s="9"/>
      <c r="C697" s="25"/>
      <c r="D697" s="9"/>
      <c r="E697" s="25"/>
      <c r="F697" s="9"/>
    </row>
    <row r="698" spans="1:6" x14ac:dyDescent="0.2">
      <c r="A698" s="9"/>
      <c r="B698" s="9"/>
      <c r="C698" s="25"/>
      <c r="D698" s="9"/>
      <c r="E698" s="25"/>
      <c r="F698" s="9"/>
    </row>
    <row r="699" spans="1:6" x14ac:dyDescent="0.2">
      <c r="A699" s="9"/>
      <c r="B699" s="9"/>
      <c r="C699" s="25"/>
      <c r="D699" s="9"/>
      <c r="E699" s="25"/>
      <c r="F699" s="9"/>
    </row>
    <row r="700" spans="1:6" x14ac:dyDescent="0.2">
      <c r="A700" s="9"/>
      <c r="B700" s="9"/>
      <c r="C700" s="25"/>
      <c r="D700" s="9"/>
      <c r="E700" s="25"/>
      <c r="F700" s="9"/>
    </row>
    <row r="701" spans="1:6" x14ac:dyDescent="0.2">
      <c r="A701" s="9"/>
      <c r="B701" s="9"/>
      <c r="C701" s="25"/>
      <c r="D701" s="9"/>
      <c r="E701" s="25"/>
      <c r="F701" s="9"/>
    </row>
    <row r="702" spans="1:6" x14ac:dyDescent="0.2">
      <c r="A702" s="9"/>
      <c r="B702" s="9"/>
      <c r="C702" s="25"/>
      <c r="D702" s="9"/>
      <c r="E702" s="25"/>
      <c r="F702" s="9"/>
    </row>
    <row r="703" spans="1:6" x14ac:dyDescent="0.2">
      <c r="A703" s="9"/>
      <c r="B703" s="9"/>
      <c r="C703" s="25"/>
      <c r="D703" s="9"/>
      <c r="E703" s="25"/>
      <c r="F703" s="9"/>
    </row>
    <row r="704" spans="1:6" x14ac:dyDescent="0.2">
      <c r="A704" s="9"/>
      <c r="B704" s="9"/>
      <c r="C704" s="25"/>
      <c r="D704" s="9"/>
      <c r="E704" s="25"/>
      <c r="F704" s="9"/>
    </row>
    <row r="705" spans="1:6" x14ac:dyDescent="0.2">
      <c r="A705" s="9"/>
      <c r="B705" s="9"/>
      <c r="C705" s="25"/>
      <c r="D705" s="9"/>
      <c r="E705" s="25"/>
      <c r="F705" s="9"/>
    </row>
    <row r="706" spans="1:6" x14ac:dyDescent="0.2">
      <c r="A706" s="9"/>
      <c r="B706" s="9"/>
      <c r="C706" s="25"/>
      <c r="D706" s="9"/>
      <c r="E706" s="25"/>
      <c r="F706" s="9"/>
    </row>
    <row r="707" spans="1:6" x14ac:dyDescent="0.2">
      <c r="A707" s="9"/>
      <c r="B707" s="9"/>
      <c r="C707" s="25"/>
      <c r="D707" s="9"/>
      <c r="E707" s="25"/>
      <c r="F707" s="9"/>
    </row>
    <row r="708" spans="1:6" x14ac:dyDescent="0.2">
      <c r="A708" s="9"/>
      <c r="B708" s="9"/>
      <c r="C708" s="25"/>
      <c r="D708" s="9"/>
      <c r="E708" s="25"/>
      <c r="F708" s="9"/>
    </row>
    <row r="709" spans="1:6" x14ac:dyDescent="0.2">
      <c r="A709" s="9"/>
      <c r="B709" s="9"/>
      <c r="C709" s="25"/>
      <c r="D709" s="9"/>
      <c r="E709" s="25"/>
      <c r="F709" s="9"/>
    </row>
    <row r="710" spans="1:6" x14ac:dyDescent="0.2">
      <c r="A710" s="9"/>
      <c r="B710" s="9"/>
      <c r="C710" s="25"/>
      <c r="D710" s="9"/>
      <c r="E710" s="25"/>
      <c r="F710" s="9"/>
    </row>
    <row r="711" spans="1:6" x14ac:dyDescent="0.2">
      <c r="A711" s="9"/>
      <c r="B711" s="9"/>
      <c r="C711" s="25"/>
      <c r="D711" s="9"/>
      <c r="E711" s="25"/>
      <c r="F711" s="9"/>
    </row>
    <row r="712" spans="1:6" x14ac:dyDescent="0.2">
      <c r="A712" s="9"/>
      <c r="B712" s="9"/>
      <c r="C712" s="25"/>
      <c r="D712" s="9"/>
      <c r="E712" s="25"/>
      <c r="F712" s="9"/>
    </row>
    <row r="713" spans="1:6" x14ac:dyDescent="0.2">
      <c r="A713" s="9"/>
      <c r="B713" s="9"/>
      <c r="C713" s="25"/>
      <c r="D713" s="9"/>
      <c r="E713" s="25"/>
      <c r="F713" s="9"/>
    </row>
    <row r="714" spans="1:6" x14ac:dyDescent="0.2">
      <c r="A714" s="9"/>
      <c r="B714" s="9"/>
      <c r="C714" s="25"/>
      <c r="D714" s="9"/>
      <c r="E714" s="25"/>
      <c r="F714" s="9"/>
    </row>
    <row r="715" spans="1:6" x14ac:dyDescent="0.2">
      <c r="A715" s="9"/>
      <c r="B715" s="9"/>
      <c r="C715" s="25"/>
      <c r="D715" s="9"/>
      <c r="E715" s="25"/>
      <c r="F715" s="9"/>
    </row>
    <row r="716" spans="1:6" x14ac:dyDescent="0.2">
      <c r="A716" s="9"/>
      <c r="B716" s="9"/>
      <c r="C716" s="25"/>
      <c r="D716" s="9"/>
      <c r="E716" s="25"/>
      <c r="F716" s="9"/>
    </row>
    <row r="717" spans="1:6" x14ac:dyDescent="0.2">
      <c r="A717" s="9"/>
      <c r="B717" s="9"/>
      <c r="C717" s="25"/>
      <c r="D717" s="9"/>
      <c r="E717" s="25"/>
      <c r="F717" s="9"/>
    </row>
    <row r="718" spans="1:6" x14ac:dyDescent="0.2">
      <c r="A718" s="9"/>
      <c r="B718" s="9"/>
      <c r="C718" s="25"/>
      <c r="D718" s="9"/>
      <c r="E718" s="25"/>
      <c r="F718" s="9"/>
    </row>
    <row r="719" spans="1:6" x14ac:dyDescent="0.2">
      <c r="A719" s="9"/>
      <c r="B719" s="9"/>
      <c r="C719" s="25"/>
      <c r="D719" s="9"/>
      <c r="E719" s="25"/>
      <c r="F719" s="9"/>
    </row>
    <row r="720" spans="1:6" x14ac:dyDescent="0.2">
      <c r="A720" s="9"/>
      <c r="B720" s="9"/>
      <c r="C720" s="25"/>
      <c r="D720" s="9"/>
      <c r="E720" s="25"/>
      <c r="F720" s="9"/>
    </row>
    <row r="721" spans="1:6" x14ac:dyDescent="0.2">
      <c r="A721" s="9"/>
      <c r="B721" s="9"/>
      <c r="C721" s="25"/>
      <c r="D721" s="9"/>
      <c r="E721" s="25"/>
      <c r="F721" s="9"/>
    </row>
    <row r="722" spans="1:6" x14ac:dyDescent="0.2">
      <c r="A722" s="9"/>
      <c r="B722" s="9"/>
      <c r="C722" s="25"/>
      <c r="D722" s="9"/>
      <c r="E722" s="25"/>
      <c r="F722" s="9"/>
    </row>
    <row r="723" spans="1:6" x14ac:dyDescent="0.2">
      <c r="A723" s="9"/>
      <c r="B723" s="9"/>
      <c r="C723" s="25"/>
      <c r="D723" s="9"/>
      <c r="E723" s="25"/>
      <c r="F723" s="9"/>
    </row>
    <row r="724" spans="1:6" x14ac:dyDescent="0.2">
      <c r="A724" s="9"/>
      <c r="B724" s="9"/>
      <c r="C724" s="25"/>
      <c r="D724" s="9"/>
      <c r="E724" s="25"/>
      <c r="F724" s="9"/>
    </row>
    <row r="725" spans="1:6" x14ac:dyDescent="0.2">
      <c r="A725" s="9"/>
      <c r="B725" s="9"/>
      <c r="C725" s="25"/>
      <c r="D725" s="9"/>
      <c r="E725" s="25"/>
      <c r="F725" s="9"/>
    </row>
    <row r="726" spans="1:6" x14ac:dyDescent="0.2">
      <c r="A726" s="9"/>
      <c r="B726" s="9"/>
      <c r="C726" s="25"/>
      <c r="D726" s="9"/>
      <c r="E726" s="25"/>
      <c r="F726" s="9"/>
    </row>
    <row r="727" spans="1:6" x14ac:dyDescent="0.2">
      <c r="A727" s="9"/>
      <c r="B727" s="9"/>
      <c r="C727" s="25"/>
      <c r="D727" s="9"/>
      <c r="E727" s="25"/>
      <c r="F727" s="9"/>
    </row>
    <row r="728" spans="1:6" x14ac:dyDescent="0.2">
      <c r="A728" s="9"/>
      <c r="B728" s="9"/>
      <c r="C728" s="25"/>
      <c r="D728" s="9"/>
      <c r="E728" s="25"/>
      <c r="F728" s="9"/>
    </row>
    <row r="729" spans="1:6" x14ac:dyDescent="0.2">
      <c r="A729" s="9"/>
      <c r="B729" s="9"/>
      <c r="C729" s="25"/>
      <c r="D729" s="9"/>
      <c r="E729" s="25"/>
      <c r="F729" s="9"/>
    </row>
    <row r="730" spans="1:6" x14ac:dyDescent="0.2">
      <c r="A730" s="9"/>
      <c r="B730" s="9"/>
      <c r="C730" s="25"/>
      <c r="D730" s="9"/>
      <c r="E730" s="25"/>
      <c r="F730" s="9"/>
    </row>
    <row r="731" spans="1:6" x14ac:dyDescent="0.2">
      <c r="A731" s="9"/>
      <c r="B731" s="9"/>
      <c r="C731" s="25"/>
      <c r="D731" s="9"/>
      <c r="E731" s="25"/>
      <c r="F731" s="9"/>
    </row>
    <row r="732" spans="1:6" x14ac:dyDescent="0.2">
      <c r="A732" s="9"/>
      <c r="B732" s="9"/>
      <c r="C732" s="25"/>
      <c r="D732" s="9"/>
      <c r="E732" s="25"/>
      <c r="F732" s="9"/>
    </row>
    <row r="733" spans="1:6" x14ac:dyDescent="0.2">
      <c r="A733" s="9"/>
      <c r="B733" s="9"/>
      <c r="C733" s="25"/>
      <c r="D733" s="9"/>
      <c r="E733" s="25"/>
      <c r="F733" s="9"/>
    </row>
    <row r="734" spans="1:6" x14ac:dyDescent="0.2">
      <c r="A734" s="9"/>
      <c r="B734" s="9"/>
      <c r="C734" s="25"/>
      <c r="D734" s="9"/>
      <c r="E734" s="25"/>
      <c r="F734" s="9"/>
    </row>
    <row r="735" spans="1:6" x14ac:dyDescent="0.2">
      <c r="A735" s="9"/>
      <c r="B735" s="9"/>
      <c r="C735" s="25"/>
      <c r="D735" s="9"/>
      <c r="E735" s="25"/>
      <c r="F735" s="9"/>
    </row>
    <row r="736" spans="1:6" x14ac:dyDescent="0.2">
      <c r="A736" s="9"/>
      <c r="B736" s="9"/>
      <c r="C736" s="25"/>
      <c r="D736" s="9"/>
      <c r="E736" s="25"/>
      <c r="F736" s="9"/>
    </row>
    <row r="737" spans="1:6" x14ac:dyDescent="0.2">
      <c r="A737" s="9"/>
      <c r="B737" s="9"/>
      <c r="C737" s="25"/>
      <c r="D737" s="9"/>
      <c r="E737" s="25"/>
      <c r="F737" s="9"/>
    </row>
    <row r="738" spans="1:6" x14ac:dyDescent="0.2">
      <c r="A738" s="9"/>
      <c r="B738" s="9"/>
      <c r="C738" s="25"/>
      <c r="D738" s="9"/>
      <c r="E738" s="25"/>
      <c r="F738" s="9"/>
    </row>
    <row r="739" spans="1:6" x14ac:dyDescent="0.2">
      <c r="A739" s="9"/>
      <c r="B739" s="9"/>
      <c r="C739" s="25"/>
      <c r="D739" s="9"/>
      <c r="E739" s="25"/>
      <c r="F739" s="9"/>
    </row>
    <row r="740" spans="1:6" x14ac:dyDescent="0.2">
      <c r="A740" s="9"/>
      <c r="B740" s="9"/>
      <c r="C740" s="25"/>
      <c r="D740" s="9"/>
      <c r="E740" s="25"/>
      <c r="F740" s="9"/>
    </row>
    <row r="741" spans="1:6" x14ac:dyDescent="0.2">
      <c r="A741" s="9"/>
      <c r="B741" s="9"/>
      <c r="C741" s="25"/>
      <c r="D741" s="9"/>
      <c r="E741" s="25"/>
      <c r="F741" s="9"/>
    </row>
    <row r="742" spans="1:6" x14ac:dyDescent="0.2">
      <c r="A742" s="9"/>
      <c r="B742" s="9"/>
      <c r="C742" s="25"/>
      <c r="D742" s="9"/>
      <c r="E742" s="25"/>
      <c r="F742" s="9"/>
    </row>
    <row r="743" spans="1:6" x14ac:dyDescent="0.2">
      <c r="A743" s="9"/>
      <c r="B743" s="9"/>
      <c r="C743" s="25"/>
      <c r="D743" s="9"/>
      <c r="E743" s="25"/>
      <c r="F743" s="9"/>
    </row>
    <row r="744" spans="1:6" x14ac:dyDescent="0.2">
      <c r="A744" s="9"/>
      <c r="B744" s="9"/>
      <c r="C744" s="25"/>
      <c r="D744" s="9"/>
      <c r="E744" s="25"/>
      <c r="F744" s="9"/>
    </row>
    <row r="745" spans="1:6" x14ac:dyDescent="0.2">
      <c r="A745" s="9"/>
      <c r="B745" s="9"/>
      <c r="C745" s="25"/>
      <c r="D745" s="9"/>
      <c r="E745" s="25"/>
      <c r="F745" s="9"/>
    </row>
    <row r="746" spans="1:6" x14ac:dyDescent="0.2">
      <c r="A746" s="9"/>
      <c r="B746" s="9"/>
      <c r="C746" s="25"/>
      <c r="D746" s="9"/>
      <c r="E746" s="25"/>
      <c r="F746" s="9"/>
    </row>
    <row r="747" spans="1:6" x14ac:dyDescent="0.2">
      <c r="A747" s="9"/>
      <c r="B747" s="9"/>
      <c r="C747" s="25"/>
      <c r="D747" s="9"/>
      <c r="E747" s="25"/>
      <c r="F747" s="9"/>
    </row>
    <row r="748" spans="1:6" x14ac:dyDescent="0.2">
      <c r="A748" s="9"/>
      <c r="B748" s="9"/>
      <c r="C748" s="25"/>
      <c r="D748" s="9"/>
      <c r="E748" s="25"/>
      <c r="F748" s="9"/>
    </row>
    <row r="749" spans="1:6" x14ac:dyDescent="0.2">
      <c r="A749" s="9"/>
      <c r="B749" s="9"/>
      <c r="C749" s="25"/>
      <c r="D749" s="9"/>
      <c r="E749" s="25"/>
      <c r="F749" s="9"/>
    </row>
    <row r="750" spans="1:6" x14ac:dyDescent="0.2">
      <c r="A750" s="9"/>
      <c r="B750" s="9"/>
      <c r="C750" s="25"/>
      <c r="D750" s="9"/>
      <c r="E750" s="25"/>
      <c r="F750" s="9"/>
    </row>
    <row r="751" spans="1:6" x14ac:dyDescent="0.2">
      <c r="A751" s="9"/>
      <c r="B751" s="9"/>
      <c r="C751" s="25"/>
      <c r="D751" s="9"/>
      <c r="E751" s="25"/>
      <c r="F751" s="9"/>
    </row>
    <row r="752" spans="1:6" x14ac:dyDescent="0.2">
      <c r="A752" s="9"/>
      <c r="B752" s="9"/>
      <c r="C752" s="25"/>
      <c r="D752" s="9"/>
      <c r="E752" s="25"/>
      <c r="F752" s="9"/>
    </row>
    <row r="753" spans="1:6" x14ac:dyDescent="0.2">
      <c r="A753" s="9"/>
      <c r="B753" s="9"/>
      <c r="C753" s="25"/>
      <c r="D753" s="9"/>
      <c r="E753" s="25"/>
      <c r="F753" s="9"/>
    </row>
    <row r="754" spans="1:6" x14ac:dyDescent="0.2">
      <c r="A754" s="9"/>
      <c r="B754" s="9"/>
      <c r="C754" s="25"/>
      <c r="D754" s="9"/>
      <c r="E754" s="25"/>
      <c r="F754" s="9"/>
    </row>
    <row r="755" spans="1:6" x14ac:dyDescent="0.2">
      <c r="A755" s="9"/>
      <c r="B755" s="9"/>
      <c r="C755" s="25"/>
      <c r="D755" s="9"/>
      <c r="E755" s="25"/>
      <c r="F755" s="9"/>
    </row>
    <row r="756" spans="1:6" x14ac:dyDescent="0.2">
      <c r="A756" s="9"/>
      <c r="B756" s="9"/>
      <c r="C756" s="25"/>
      <c r="D756" s="9"/>
      <c r="E756" s="25"/>
      <c r="F756" s="9"/>
    </row>
    <row r="757" spans="1:6" x14ac:dyDescent="0.2">
      <c r="A757" s="9"/>
      <c r="B757" s="9"/>
      <c r="C757" s="25"/>
      <c r="D757" s="9"/>
      <c r="E757" s="25"/>
      <c r="F757" s="9"/>
    </row>
    <row r="758" spans="1:6" x14ac:dyDescent="0.2">
      <c r="A758" s="9"/>
      <c r="B758" s="9"/>
      <c r="C758" s="25"/>
      <c r="D758" s="9"/>
      <c r="E758" s="25"/>
      <c r="F758" s="9"/>
    </row>
    <row r="759" spans="1:6" x14ac:dyDescent="0.2">
      <c r="A759" s="9"/>
      <c r="B759" s="9"/>
      <c r="C759" s="25"/>
      <c r="D759" s="9"/>
      <c r="E759" s="25"/>
      <c r="F759" s="9"/>
    </row>
    <row r="760" spans="1:6" x14ac:dyDescent="0.2">
      <c r="A760" s="9"/>
      <c r="B760" s="9"/>
      <c r="C760" s="25"/>
      <c r="D760" s="9"/>
      <c r="E760" s="25"/>
      <c r="F760" s="9"/>
    </row>
    <row r="761" spans="1:6" x14ac:dyDescent="0.2">
      <c r="A761" s="9"/>
      <c r="B761" s="9"/>
      <c r="C761" s="25"/>
      <c r="D761" s="9"/>
      <c r="E761" s="25"/>
      <c r="F761" s="9"/>
    </row>
    <row r="762" spans="1:6" x14ac:dyDescent="0.2">
      <c r="A762" s="9"/>
      <c r="B762" s="9"/>
      <c r="C762" s="25"/>
      <c r="D762" s="9"/>
      <c r="E762" s="25"/>
      <c r="F762" s="9"/>
    </row>
    <row r="763" spans="1:6" x14ac:dyDescent="0.2">
      <c r="A763" s="9"/>
      <c r="B763" s="9"/>
      <c r="C763" s="25"/>
      <c r="D763" s="9"/>
      <c r="E763" s="25"/>
      <c r="F763" s="9"/>
    </row>
    <row r="764" spans="1:6" x14ac:dyDescent="0.2">
      <c r="A764" s="9"/>
      <c r="B764" s="9"/>
      <c r="C764" s="25"/>
      <c r="D764" s="9"/>
      <c r="E764" s="25"/>
      <c r="F764" s="9"/>
    </row>
    <row r="765" spans="1:6" x14ac:dyDescent="0.2">
      <c r="A765" s="9"/>
      <c r="B765" s="9"/>
      <c r="C765" s="25"/>
      <c r="D765" s="9"/>
      <c r="E765" s="25"/>
      <c r="F765" s="9"/>
    </row>
    <row r="766" spans="1:6" x14ac:dyDescent="0.2">
      <c r="A766" s="9"/>
      <c r="B766" s="9"/>
      <c r="C766" s="25"/>
      <c r="D766" s="9"/>
      <c r="E766" s="25"/>
      <c r="F766" s="9"/>
    </row>
    <row r="767" spans="1:6" x14ac:dyDescent="0.2">
      <c r="A767" s="9"/>
      <c r="B767" s="9"/>
      <c r="C767" s="25"/>
      <c r="D767" s="9"/>
      <c r="E767" s="25"/>
      <c r="F767" s="9"/>
    </row>
    <row r="768" spans="1:6" x14ac:dyDescent="0.2">
      <c r="A768" s="9"/>
      <c r="B768" s="9"/>
      <c r="C768" s="25"/>
      <c r="D768" s="9"/>
      <c r="E768" s="25"/>
      <c r="F768" s="9"/>
    </row>
    <row r="769" spans="1:6" x14ac:dyDescent="0.2">
      <c r="A769" s="9"/>
      <c r="B769" s="9"/>
      <c r="C769" s="25"/>
      <c r="D769" s="9"/>
      <c r="E769" s="25"/>
      <c r="F769" s="9"/>
    </row>
    <row r="770" spans="1:6" x14ac:dyDescent="0.2">
      <c r="A770" s="9"/>
      <c r="B770" s="9"/>
      <c r="C770" s="25"/>
      <c r="D770" s="9"/>
      <c r="E770" s="25"/>
      <c r="F770" s="9"/>
    </row>
    <row r="771" spans="1:6" x14ac:dyDescent="0.2">
      <c r="A771" s="9"/>
      <c r="B771" s="9"/>
      <c r="C771" s="25"/>
      <c r="D771" s="9"/>
      <c r="E771" s="25"/>
      <c r="F771" s="9"/>
    </row>
    <row r="772" spans="1:6" x14ac:dyDescent="0.2">
      <c r="A772" s="9"/>
      <c r="B772" s="9"/>
      <c r="C772" s="25"/>
      <c r="D772" s="9"/>
      <c r="E772" s="25"/>
      <c r="F772" s="9"/>
    </row>
    <row r="773" spans="1:6" x14ac:dyDescent="0.2">
      <c r="A773" s="9"/>
      <c r="B773" s="9"/>
      <c r="C773" s="25"/>
      <c r="D773" s="9"/>
      <c r="E773" s="25"/>
      <c r="F773" s="9"/>
    </row>
    <row r="774" spans="1:6" x14ac:dyDescent="0.2">
      <c r="A774" s="9"/>
      <c r="B774" s="9"/>
      <c r="C774" s="25"/>
      <c r="D774" s="9"/>
      <c r="E774" s="25"/>
      <c r="F774" s="9"/>
    </row>
    <row r="775" spans="1:6" x14ac:dyDescent="0.2">
      <c r="A775" s="9"/>
      <c r="B775" s="9"/>
      <c r="C775" s="25"/>
      <c r="D775" s="9"/>
      <c r="E775" s="25"/>
      <c r="F775" s="9"/>
    </row>
    <row r="776" spans="1:6" x14ac:dyDescent="0.2">
      <c r="A776" s="9"/>
      <c r="B776" s="9"/>
      <c r="C776" s="25"/>
      <c r="D776" s="9"/>
      <c r="E776" s="25"/>
      <c r="F776" s="9"/>
    </row>
    <row r="777" spans="1:6" x14ac:dyDescent="0.2">
      <c r="A777" s="9"/>
      <c r="B777" s="9"/>
      <c r="C777" s="25"/>
      <c r="D777" s="9"/>
      <c r="E777" s="25"/>
      <c r="F777" s="9"/>
    </row>
    <row r="778" spans="1:6" x14ac:dyDescent="0.2">
      <c r="A778" s="9"/>
      <c r="B778" s="9"/>
      <c r="C778" s="25"/>
      <c r="D778" s="9"/>
      <c r="E778" s="25"/>
      <c r="F778" s="9"/>
    </row>
    <row r="779" spans="1:6" x14ac:dyDescent="0.2">
      <c r="A779" s="9"/>
      <c r="B779" s="9"/>
      <c r="C779" s="25"/>
      <c r="D779" s="9"/>
      <c r="E779" s="25"/>
      <c r="F779" s="9"/>
    </row>
    <row r="780" spans="1:6" x14ac:dyDescent="0.2">
      <c r="A780" s="9"/>
      <c r="B780" s="9"/>
      <c r="C780" s="25"/>
      <c r="D780" s="9"/>
      <c r="E780" s="25"/>
      <c r="F780" s="9"/>
    </row>
    <row r="781" spans="1:6" x14ac:dyDescent="0.2">
      <c r="A781" s="9"/>
      <c r="B781" s="9"/>
      <c r="C781" s="25"/>
      <c r="D781" s="9"/>
      <c r="E781" s="25"/>
      <c r="F781" s="9"/>
    </row>
    <row r="782" spans="1:6" x14ac:dyDescent="0.2">
      <c r="A782" s="9"/>
      <c r="B782" s="9"/>
      <c r="C782" s="25"/>
      <c r="D782" s="9"/>
      <c r="E782" s="25"/>
      <c r="F782" s="9"/>
    </row>
    <row r="783" spans="1:6" x14ac:dyDescent="0.2">
      <c r="A783" s="9"/>
      <c r="B783" s="9"/>
      <c r="C783" s="25"/>
      <c r="D783" s="9"/>
      <c r="E783" s="25"/>
      <c r="F783" s="9"/>
    </row>
    <row r="784" spans="1:6" x14ac:dyDescent="0.2">
      <c r="A784" s="9"/>
      <c r="B784" s="9"/>
      <c r="C784" s="25"/>
      <c r="D784" s="9"/>
      <c r="E784" s="25"/>
      <c r="F784" s="9"/>
    </row>
    <row r="785" spans="1:6" x14ac:dyDescent="0.2">
      <c r="A785" s="9"/>
      <c r="B785" s="9"/>
      <c r="C785" s="25"/>
      <c r="D785" s="9"/>
      <c r="E785" s="25"/>
      <c r="F785" s="9"/>
    </row>
    <row r="786" spans="1:6" x14ac:dyDescent="0.2">
      <c r="A786" s="9"/>
      <c r="B786" s="9"/>
      <c r="C786" s="25"/>
      <c r="D786" s="9"/>
      <c r="E786" s="25"/>
      <c r="F786" s="9"/>
    </row>
    <row r="787" spans="1:6" x14ac:dyDescent="0.2">
      <c r="A787" s="9"/>
      <c r="B787" s="9"/>
      <c r="C787" s="25"/>
      <c r="D787" s="9"/>
      <c r="E787" s="25"/>
      <c r="F787" s="9"/>
    </row>
    <row r="788" spans="1:6" x14ac:dyDescent="0.2">
      <c r="A788" s="9"/>
      <c r="B788" s="9"/>
      <c r="C788" s="25"/>
      <c r="D788" s="9"/>
      <c r="E788" s="25"/>
      <c r="F788" s="9"/>
    </row>
    <row r="789" spans="1:6" x14ac:dyDescent="0.2">
      <c r="A789" s="9"/>
      <c r="B789" s="9"/>
      <c r="C789" s="25"/>
      <c r="D789" s="9"/>
      <c r="E789" s="25"/>
      <c r="F789" s="9"/>
    </row>
    <row r="790" spans="1:6" x14ac:dyDescent="0.2">
      <c r="A790" s="9"/>
      <c r="B790" s="9"/>
      <c r="C790" s="25"/>
      <c r="D790" s="9"/>
      <c r="E790" s="25"/>
      <c r="F790" s="9"/>
    </row>
    <row r="791" spans="1:6" x14ac:dyDescent="0.2">
      <c r="A791" s="9"/>
      <c r="B791" s="9"/>
      <c r="C791" s="25"/>
      <c r="D791" s="9"/>
      <c r="E791" s="25"/>
      <c r="F791" s="9"/>
    </row>
    <row r="792" spans="1:6" x14ac:dyDescent="0.2">
      <c r="A792" s="9"/>
      <c r="B792" s="9"/>
      <c r="C792" s="25"/>
      <c r="D792" s="9"/>
      <c r="E792" s="25"/>
      <c r="F792" s="9"/>
    </row>
    <row r="793" spans="1:6" x14ac:dyDescent="0.2">
      <c r="A793" s="9"/>
      <c r="B793" s="9"/>
      <c r="C793" s="25"/>
      <c r="D793" s="9"/>
      <c r="E793" s="25"/>
      <c r="F793" s="9"/>
    </row>
    <row r="794" spans="1:6" x14ac:dyDescent="0.2">
      <c r="A794" s="9"/>
      <c r="B794" s="9"/>
      <c r="C794" s="25"/>
      <c r="D794" s="9"/>
      <c r="E794" s="25"/>
      <c r="F794" s="9"/>
    </row>
    <row r="795" spans="1:6" x14ac:dyDescent="0.2">
      <c r="A795" s="9"/>
      <c r="B795" s="9"/>
      <c r="C795" s="25"/>
      <c r="D795" s="9"/>
      <c r="E795" s="25"/>
      <c r="F795" s="9"/>
    </row>
    <row r="796" spans="1:6" x14ac:dyDescent="0.2">
      <c r="A796" s="9"/>
      <c r="B796" s="9"/>
      <c r="C796" s="25"/>
      <c r="D796" s="9"/>
      <c r="E796" s="25"/>
      <c r="F796" s="9"/>
    </row>
    <row r="797" spans="1:6" x14ac:dyDescent="0.2">
      <c r="A797" s="9"/>
      <c r="B797" s="9"/>
      <c r="C797" s="25"/>
      <c r="D797" s="9"/>
      <c r="E797" s="25"/>
      <c r="F797" s="9"/>
    </row>
    <row r="798" spans="1:6" x14ac:dyDescent="0.2">
      <c r="A798" s="9"/>
      <c r="B798" s="9"/>
      <c r="C798" s="25"/>
      <c r="D798" s="9"/>
      <c r="E798" s="25"/>
      <c r="F798" s="9"/>
    </row>
    <row r="799" spans="1:6" x14ac:dyDescent="0.2">
      <c r="A799" s="9"/>
      <c r="B799" s="9"/>
      <c r="C799" s="25"/>
      <c r="D799" s="9"/>
      <c r="E799" s="25"/>
      <c r="F799" s="9"/>
    </row>
    <row r="800" spans="1:6" x14ac:dyDescent="0.2">
      <c r="A800" s="9"/>
      <c r="B800" s="9"/>
      <c r="C800" s="25"/>
      <c r="D800" s="9"/>
      <c r="E800" s="25"/>
      <c r="F800" s="9"/>
    </row>
    <row r="801" spans="1:6" x14ac:dyDescent="0.2">
      <c r="A801" s="9"/>
      <c r="B801" s="9"/>
      <c r="C801" s="25"/>
      <c r="D801" s="9"/>
      <c r="E801" s="25"/>
      <c r="F801" s="9"/>
    </row>
    <row r="802" spans="1:6" x14ac:dyDescent="0.2">
      <c r="A802" s="9"/>
      <c r="B802" s="9"/>
      <c r="C802" s="25"/>
      <c r="D802" s="9"/>
      <c r="E802" s="25"/>
      <c r="F802" s="9"/>
    </row>
    <row r="803" spans="1:6" x14ac:dyDescent="0.2">
      <c r="A803" s="9"/>
      <c r="B803" s="9"/>
      <c r="C803" s="25"/>
      <c r="D803" s="9"/>
      <c r="E803" s="25"/>
      <c r="F803" s="9"/>
    </row>
    <row r="804" spans="1:6" x14ac:dyDescent="0.2">
      <c r="A804" s="9"/>
      <c r="B804" s="9"/>
      <c r="C804" s="25"/>
      <c r="D804" s="9"/>
      <c r="E804" s="25"/>
      <c r="F804" s="9"/>
    </row>
    <row r="805" spans="1:6" x14ac:dyDescent="0.2">
      <c r="A805" s="9"/>
      <c r="B805" s="9"/>
      <c r="C805" s="25"/>
      <c r="D805" s="9"/>
      <c r="E805" s="25"/>
      <c r="F805" s="9"/>
    </row>
    <row r="806" spans="1:6" x14ac:dyDescent="0.2">
      <c r="A806" s="9"/>
      <c r="B806" s="9"/>
      <c r="C806" s="25"/>
      <c r="D806" s="9"/>
      <c r="E806" s="25"/>
      <c r="F806" s="9"/>
    </row>
    <row r="807" spans="1:6" x14ac:dyDescent="0.2">
      <c r="A807" s="9"/>
      <c r="B807" s="9"/>
      <c r="C807" s="25"/>
      <c r="D807" s="9"/>
      <c r="E807" s="25"/>
      <c r="F807" s="9"/>
    </row>
    <row r="808" spans="1:6" x14ac:dyDescent="0.2">
      <c r="A808" s="9"/>
      <c r="B808" s="9"/>
      <c r="C808" s="25"/>
      <c r="D808" s="9"/>
      <c r="E808" s="25"/>
      <c r="F808" s="9"/>
    </row>
    <row r="809" spans="1:6" x14ac:dyDescent="0.2">
      <c r="A809" s="9"/>
      <c r="B809" s="9"/>
      <c r="C809" s="25"/>
      <c r="D809" s="9"/>
      <c r="E809" s="25"/>
      <c r="F809" s="9"/>
    </row>
    <row r="810" spans="1:6" x14ac:dyDescent="0.2">
      <c r="A810" s="9"/>
      <c r="B810" s="9"/>
      <c r="C810" s="25"/>
      <c r="D810" s="9"/>
      <c r="E810" s="25"/>
      <c r="F810" s="9"/>
    </row>
    <row r="811" spans="1:6" x14ac:dyDescent="0.2">
      <c r="A811" s="9"/>
      <c r="B811" s="9"/>
      <c r="C811" s="25"/>
      <c r="D811" s="9"/>
      <c r="E811" s="25"/>
      <c r="F811" s="9"/>
    </row>
    <row r="812" spans="1:6" x14ac:dyDescent="0.2">
      <c r="A812" s="9"/>
      <c r="B812" s="9"/>
      <c r="C812" s="25"/>
      <c r="D812" s="9"/>
      <c r="E812" s="25"/>
      <c r="F812" s="9"/>
    </row>
    <row r="813" spans="1:6" x14ac:dyDescent="0.2">
      <c r="A813" s="9"/>
      <c r="B813" s="9"/>
      <c r="C813" s="25"/>
      <c r="D813" s="9"/>
      <c r="E813" s="25"/>
      <c r="F813" s="9"/>
    </row>
    <row r="814" spans="1:6" x14ac:dyDescent="0.2">
      <c r="A814" s="9"/>
      <c r="B814" s="9"/>
      <c r="C814" s="25"/>
      <c r="D814" s="9"/>
      <c r="E814" s="25"/>
      <c r="F814" s="9"/>
    </row>
    <row r="815" spans="1:6" x14ac:dyDescent="0.2">
      <c r="A815" s="9"/>
      <c r="B815" s="9"/>
      <c r="C815" s="25"/>
      <c r="D815" s="9"/>
      <c r="E815" s="25"/>
      <c r="F815" s="9"/>
    </row>
    <row r="816" spans="1:6" x14ac:dyDescent="0.2">
      <c r="A816" s="9"/>
      <c r="B816" s="9"/>
      <c r="C816" s="25"/>
      <c r="D816" s="9"/>
      <c r="E816" s="25"/>
      <c r="F816" s="9"/>
    </row>
    <row r="817" spans="1:6" x14ac:dyDescent="0.2">
      <c r="A817" s="9"/>
      <c r="B817" s="9"/>
      <c r="C817" s="25"/>
      <c r="D817" s="9"/>
      <c r="E817" s="25"/>
      <c r="F817" s="9"/>
    </row>
    <row r="818" spans="1:6" x14ac:dyDescent="0.2">
      <c r="A818" s="9"/>
      <c r="B818" s="9"/>
      <c r="C818" s="25"/>
      <c r="D818" s="9"/>
      <c r="E818" s="25"/>
      <c r="F818" s="9"/>
    </row>
    <row r="819" spans="1:6" x14ac:dyDescent="0.2">
      <c r="A819" s="9"/>
      <c r="B819" s="9"/>
      <c r="C819" s="25"/>
      <c r="D819" s="9"/>
      <c r="E819" s="25"/>
      <c r="F819" s="9"/>
    </row>
    <row r="820" spans="1:6" x14ac:dyDescent="0.2">
      <c r="A820" s="9"/>
      <c r="B820" s="9"/>
      <c r="C820" s="25"/>
      <c r="D820" s="9"/>
      <c r="E820" s="25"/>
      <c r="F820" s="9"/>
    </row>
    <row r="821" spans="1:6" x14ac:dyDescent="0.2">
      <c r="A821" s="9"/>
      <c r="B821" s="9"/>
      <c r="C821" s="25"/>
      <c r="D821" s="9"/>
      <c r="E821" s="25"/>
      <c r="F821" s="9"/>
    </row>
    <row r="822" spans="1:6" x14ac:dyDescent="0.2">
      <c r="A822" s="9"/>
      <c r="B822" s="9"/>
      <c r="C822" s="25"/>
      <c r="D822" s="9"/>
      <c r="E822" s="25"/>
      <c r="F822" s="9"/>
    </row>
    <row r="823" spans="1:6" x14ac:dyDescent="0.2">
      <c r="A823" s="9"/>
      <c r="B823" s="9"/>
      <c r="C823" s="25"/>
      <c r="D823" s="9"/>
      <c r="E823" s="25"/>
      <c r="F823" s="9"/>
    </row>
    <row r="824" spans="1:6" x14ac:dyDescent="0.2">
      <c r="A824" s="9"/>
      <c r="B824" s="9"/>
      <c r="C824" s="25"/>
      <c r="D824" s="9"/>
      <c r="E824" s="25"/>
      <c r="F824" s="9"/>
    </row>
    <row r="825" spans="1:6" x14ac:dyDescent="0.2">
      <c r="A825" s="9"/>
      <c r="B825" s="9"/>
      <c r="C825" s="25"/>
      <c r="D825" s="9"/>
      <c r="E825" s="25"/>
      <c r="F825" s="9"/>
    </row>
    <row r="826" spans="1:6" x14ac:dyDescent="0.2">
      <c r="A826" s="9"/>
      <c r="B826" s="9"/>
      <c r="C826" s="25"/>
      <c r="D826" s="9"/>
      <c r="E826" s="25"/>
      <c r="F826" s="9"/>
    </row>
    <row r="827" spans="1:6" x14ac:dyDescent="0.2">
      <c r="A827" s="9"/>
      <c r="B827" s="9"/>
      <c r="C827" s="25"/>
      <c r="D827" s="9"/>
      <c r="E827" s="25"/>
      <c r="F827" s="9"/>
    </row>
    <row r="828" spans="1:6" x14ac:dyDescent="0.2">
      <c r="A828" s="9"/>
      <c r="B828" s="9"/>
      <c r="C828" s="25"/>
      <c r="D828" s="9"/>
      <c r="E828" s="25"/>
      <c r="F828" s="9"/>
    </row>
    <row r="829" spans="1:6" x14ac:dyDescent="0.2">
      <c r="A829" s="9"/>
      <c r="B829" s="9"/>
      <c r="C829" s="25"/>
      <c r="D829" s="9"/>
      <c r="E829" s="25"/>
      <c r="F829" s="9"/>
    </row>
    <row r="830" spans="1:6" x14ac:dyDescent="0.2">
      <c r="A830" s="9"/>
      <c r="B830" s="9"/>
      <c r="C830" s="25"/>
      <c r="D830" s="9"/>
      <c r="E830" s="25"/>
      <c r="F830" s="9"/>
    </row>
    <row r="831" spans="1:6" x14ac:dyDescent="0.2">
      <c r="A831" s="9"/>
      <c r="B831" s="9"/>
      <c r="C831" s="25"/>
      <c r="D831" s="9"/>
      <c r="E831" s="25"/>
      <c r="F831" s="9"/>
    </row>
    <row r="832" spans="1:6" x14ac:dyDescent="0.2">
      <c r="A832" s="9"/>
      <c r="B832" s="9"/>
      <c r="C832" s="25"/>
      <c r="D832" s="9"/>
      <c r="E832" s="25"/>
      <c r="F832" s="9"/>
    </row>
    <row r="833" spans="1:6" x14ac:dyDescent="0.2">
      <c r="A833" s="9"/>
      <c r="B833" s="9"/>
      <c r="C833" s="25"/>
      <c r="D833" s="9"/>
      <c r="E833" s="25"/>
      <c r="F833" s="9"/>
    </row>
    <row r="834" spans="1:6" x14ac:dyDescent="0.2">
      <c r="A834" s="9"/>
      <c r="B834" s="9"/>
      <c r="C834" s="25"/>
      <c r="D834" s="9"/>
      <c r="E834" s="25"/>
      <c r="F834" s="9"/>
    </row>
    <row r="835" spans="1:6" x14ac:dyDescent="0.2">
      <c r="A835" s="9"/>
      <c r="B835" s="9"/>
      <c r="C835" s="25"/>
      <c r="D835" s="9"/>
      <c r="E835" s="25"/>
      <c r="F835" s="9"/>
    </row>
    <row r="836" spans="1:6" x14ac:dyDescent="0.2">
      <c r="A836" s="9"/>
      <c r="B836" s="9"/>
      <c r="C836" s="25"/>
      <c r="D836" s="9"/>
      <c r="E836" s="25"/>
      <c r="F836" s="9"/>
    </row>
    <row r="837" spans="1:6" x14ac:dyDescent="0.2">
      <c r="A837" s="9"/>
      <c r="B837" s="9"/>
      <c r="C837" s="25"/>
      <c r="D837" s="9"/>
      <c r="E837" s="25"/>
      <c r="F837" s="9"/>
    </row>
    <row r="838" spans="1:6" x14ac:dyDescent="0.2">
      <c r="A838" s="9"/>
      <c r="B838" s="9"/>
      <c r="C838" s="25"/>
      <c r="D838" s="9"/>
      <c r="E838" s="25"/>
      <c r="F838" s="9"/>
    </row>
    <row r="839" spans="1:6" x14ac:dyDescent="0.2">
      <c r="A839" s="9"/>
      <c r="B839" s="9"/>
      <c r="C839" s="25"/>
      <c r="D839" s="9"/>
      <c r="E839" s="25"/>
      <c r="F839" s="9"/>
    </row>
    <row r="840" spans="1:6" x14ac:dyDescent="0.2">
      <c r="A840" s="9"/>
      <c r="B840" s="9"/>
      <c r="C840" s="25"/>
      <c r="D840" s="9"/>
      <c r="E840" s="25"/>
      <c r="F840" s="9"/>
    </row>
    <row r="841" spans="1:6" x14ac:dyDescent="0.2">
      <c r="A841" s="9"/>
      <c r="B841" s="9"/>
      <c r="C841" s="25"/>
      <c r="D841" s="9"/>
      <c r="E841" s="25"/>
      <c r="F841" s="9"/>
    </row>
    <row r="842" spans="1:6" x14ac:dyDescent="0.2">
      <c r="A842" s="9"/>
      <c r="B842" s="9"/>
      <c r="C842" s="25"/>
      <c r="D842" s="9"/>
      <c r="E842" s="25"/>
      <c r="F842" s="9"/>
    </row>
    <row r="843" spans="1:6" x14ac:dyDescent="0.2">
      <c r="A843" s="9"/>
      <c r="B843" s="9"/>
      <c r="C843" s="25"/>
      <c r="D843" s="9"/>
      <c r="E843" s="25"/>
      <c r="F843" s="9"/>
    </row>
    <row r="844" spans="1:6" x14ac:dyDescent="0.2">
      <c r="A844" s="9"/>
      <c r="B844" s="9"/>
      <c r="C844" s="25"/>
      <c r="D844" s="9"/>
      <c r="E844" s="25"/>
      <c r="F844" s="9"/>
    </row>
    <row r="845" spans="1:6" x14ac:dyDescent="0.2">
      <c r="A845" s="9"/>
      <c r="B845" s="9"/>
      <c r="C845" s="25"/>
      <c r="D845" s="9"/>
      <c r="E845" s="25"/>
      <c r="F845" s="9"/>
    </row>
    <row r="846" spans="1:6" x14ac:dyDescent="0.2">
      <c r="A846" s="9"/>
      <c r="B846" s="9"/>
      <c r="C846" s="25"/>
      <c r="D846" s="9"/>
      <c r="E846" s="25"/>
      <c r="F846" s="9"/>
    </row>
    <row r="847" spans="1:6" x14ac:dyDescent="0.2">
      <c r="A847" s="9"/>
      <c r="B847" s="9"/>
      <c r="C847" s="25"/>
      <c r="D847" s="9"/>
      <c r="E847" s="25"/>
      <c r="F847" s="9"/>
    </row>
    <row r="848" spans="1:6" x14ac:dyDescent="0.2">
      <c r="A848" s="9"/>
      <c r="B848" s="9"/>
      <c r="C848" s="25"/>
      <c r="D848" s="9"/>
      <c r="E848" s="25"/>
      <c r="F848" s="9"/>
    </row>
    <row r="849" spans="1:6" x14ac:dyDescent="0.2">
      <c r="A849" s="9"/>
      <c r="B849" s="9"/>
      <c r="C849" s="25"/>
      <c r="D849" s="9"/>
      <c r="E849" s="25"/>
      <c r="F849" s="9"/>
    </row>
    <row r="850" spans="1:6" x14ac:dyDescent="0.2">
      <c r="A850" s="9"/>
      <c r="B850" s="9"/>
      <c r="C850" s="25"/>
      <c r="D850" s="9"/>
      <c r="E850" s="25"/>
      <c r="F850" s="9"/>
    </row>
    <row r="851" spans="1:6" x14ac:dyDescent="0.2">
      <c r="A851" s="9"/>
      <c r="B851" s="9"/>
      <c r="C851" s="25"/>
      <c r="D851" s="9"/>
      <c r="E851" s="25"/>
      <c r="F851" s="9"/>
    </row>
    <row r="852" spans="1:6" x14ac:dyDescent="0.2">
      <c r="A852" s="9"/>
      <c r="B852" s="9"/>
      <c r="C852" s="25"/>
      <c r="D852" s="9"/>
      <c r="E852" s="25"/>
      <c r="F852" s="9"/>
    </row>
    <row r="853" spans="1:6" x14ac:dyDescent="0.2">
      <c r="A853" s="9"/>
      <c r="B853" s="9"/>
      <c r="C853" s="25"/>
      <c r="D853" s="9"/>
      <c r="E853" s="25"/>
      <c r="F853" s="9"/>
    </row>
    <row r="854" spans="1:6" x14ac:dyDescent="0.2">
      <c r="A854" s="9"/>
      <c r="B854" s="9"/>
      <c r="C854" s="25"/>
      <c r="D854" s="9"/>
      <c r="E854" s="25"/>
      <c r="F854" s="9"/>
    </row>
    <row r="855" spans="1:6" x14ac:dyDescent="0.2">
      <c r="A855" s="9"/>
      <c r="B855" s="9"/>
      <c r="C855" s="25"/>
      <c r="D855" s="9"/>
      <c r="E855" s="25"/>
      <c r="F855" s="9"/>
    </row>
    <row r="856" spans="1:6" x14ac:dyDescent="0.2">
      <c r="A856" s="9"/>
      <c r="B856" s="9"/>
      <c r="C856" s="25"/>
      <c r="D856" s="9"/>
      <c r="E856" s="25"/>
      <c r="F856" s="9"/>
    </row>
    <row r="857" spans="1:6" x14ac:dyDescent="0.2">
      <c r="A857" s="9"/>
      <c r="B857" s="9"/>
      <c r="C857" s="25"/>
      <c r="D857" s="9"/>
      <c r="E857" s="25"/>
      <c r="F857" s="9"/>
    </row>
    <row r="858" spans="1:6" x14ac:dyDescent="0.2">
      <c r="A858" s="9"/>
      <c r="B858" s="9"/>
      <c r="C858" s="25"/>
      <c r="D858" s="9"/>
      <c r="E858" s="25"/>
      <c r="F858" s="9"/>
    </row>
    <row r="859" spans="1:6" x14ac:dyDescent="0.2">
      <c r="A859" s="9"/>
      <c r="B859" s="9"/>
      <c r="C859" s="25"/>
      <c r="D859" s="9"/>
      <c r="E859" s="25"/>
      <c r="F859" s="9"/>
    </row>
    <row r="860" spans="1:6" x14ac:dyDescent="0.2">
      <c r="A860" s="9"/>
      <c r="B860" s="9"/>
      <c r="C860" s="25"/>
      <c r="D860" s="9"/>
      <c r="E860" s="25"/>
      <c r="F860" s="9"/>
    </row>
    <row r="861" spans="1:6" x14ac:dyDescent="0.2">
      <c r="A861" s="9"/>
      <c r="B861" s="9"/>
      <c r="C861" s="25"/>
      <c r="D861" s="9"/>
      <c r="E861" s="25"/>
      <c r="F861" s="9"/>
    </row>
    <row r="862" spans="1:6" x14ac:dyDescent="0.2">
      <c r="A862" s="9"/>
      <c r="B862" s="9"/>
      <c r="C862" s="25"/>
      <c r="D862" s="9"/>
      <c r="E862" s="25"/>
      <c r="F862" s="9"/>
    </row>
    <row r="863" spans="1:6" x14ac:dyDescent="0.2">
      <c r="A863" s="9"/>
      <c r="B863" s="9"/>
      <c r="C863" s="25"/>
      <c r="D863" s="9"/>
      <c r="E863" s="25"/>
      <c r="F863" s="9"/>
    </row>
    <row r="864" spans="1:6" x14ac:dyDescent="0.2">
      <c r="A864" s="9"/>
      <c r="B864" s="9"/>
      <c r="C864" s="25"/>
      <c r="D864" s="9"/>
      <c r="E864" s="25"/>
      <c r="F864" s="9"/>
    </row>
    <row r="865" spans="1:6" x14ac:dyDescent="0.2">
      <c r="A865" s="9"/>
      <c r="B865" s="9"/>
      <c r="C865" s="25"/>
      <c r="D865" s="9"/>
      <c r="E865" s="25"/>
      <c r="F865" s="9"/>
    </row>
    <row r="866" spans="1:6" x14ac:dyDescent="0.2">
      <c r="A866" s="9"/>
      <c r="B866" s="9"/>
      <c r="C866" s="25"/>
      <c r="D866" s="9"/>
      <c r="E866" s="25"/>
      <c r="F866" s="9"/>
    </row>
    <row r="867" spans="1:6" x14ac:dyDescent="0.2">
      <c r="A867" s="9"/>
      <c r="B867" s="9"/>
      <c r="C867" s="25"/>
      <c r="D867" s="9"/>
      <c r="E867" s="25"/>
      <c r="F867" s="9"/>
    </row>
    <row r="868" spans="1:6" x14ac:dyDescent="0.2">
      <c r="A868" s="9"/>
      <c r="B868" s="9"/>
      <c r="C868" s="25"/>
      <c r="D868" s="9"/>
      <c r="E868" s="25"/>
      <c r="F868" s="9"/>
    </row>
    <row r="869" spans="1:6" x14ac:dyDescent="0.2">
      <c r="A869" s="9"/>
      <c r="B869" s="9"/>
      <c r="C869" s="25"/>
      <c r="D869" s="9"/>
      <c r="E869" s="25"/>
      <c r="F869" s="9"/>
    </row>
    <row r="870" spans="1:6" x14ac:dyDescent="0.2">
      <c r="A870" s="9"/>
      <c r="B870" s="9"/>
      <c r="C870" s="25"/>
      <c r="D870" s="9"/>
      <c r="E870" s="25"/>
      <c r="F870" s="9"/>
    </row>
    <row r="871" spans="1:6" x14ac:dyDescent="0.2">
      <c r="A871" s="9"/>
      <c r="B871" s="9"/>
      <c r="C871" s="25"/>
      <c r="D871" s="9"/>
      <c r="E871" s="25"/>
      <c r="F871" s="9"/>
    </row>
    <row r="872" spans="1:6" x14ac:dyDescent="0.2">
      <c r="A872" s="9"/>
      <c r="B872" s="9"/>
      <c r="C872" s="25"/>
      <c r="D872" s="9"/>
      <c r="E872" s="25"/>
      <c r="F872" s="9"/>
    </row>
    <row r="873" spans="1:6" x14ac:dyDescent="0.2">
      <c r="A873" s="9"/>
      <c r="B873" s="9"/>
      <c r="C873" s="25"/>
      <c r="D873" s="9"/>
      <c r="E873" s="25"/>
      <c r="F873" s="9"/>
    </row>
    <row r="874" spans="1:6" x14ac:dyDescent="0.2">
      <c r="A874" s="9"/>
      <c r="B874" s="9"/>
      <c r="C874" s="25"/>
      <c r="D874" s="9"/>
      <c r="E874" s="25"/>
      <c r="F874" s="9"/>
    </row>
    <row r="875" spans="1:6" x14ac:dyDescent="0.2">
      <c r="A875" s="9"/>
      <c r="B875" s="9"/>
      <c r="C875" s="25"/>
      <c r="D875" s="9"/>
      <c r="E875" s="25"/>
      <c r="F875" s="9"/>
    </row>
    <row r="876" spans="1:6" x14ac:dyDescent="0.2">
      <c r="A876" s="9"/>
      <c r="B876" s="9"/>
      <c r="C876" s="25"/>
      <c r="D876" s="9"/>
      <c r="E876" s="25"/>
      <c r="F876" s="9"/>
    </row>
    <row r="877" spans="1:6" x14ac:dyDescent="0.2">
      <c r="A877" s="9"/>
      <c r="B877" s="9"/>
      <c r="C877" s="25"/>
      <c r="D877" s="9"/>
      <c r="E877" s="25"/>
      <c r="F877" s="9"/>
    </row>
    <row r="878" spans="1:6" x14ac:dyDescent="0.2">
      <c r="A878" s="9"/>
      <c r="B878" s="9"/>
      <c r="C878" s="25"/>
      <c r="D878" s="9"/>
      <c r="E878" s="25"/>
      <c r="F878" s="9"/>
    </row>
    <row r="879" spans="1:6" x14ac:dyDescent="0.2">
      <c r="A879" s="9"/>
      <c r="B879" s="9"/>
      <c r="C879" s="25"/>
      <c r="D879" s="9"/>
      <c r="E879" s="25"/>
      <c r="F879" s="9"/>
    </row>
    <row r="880" spans="1:6" x14ac:dyDescent="0.2">
      <c r="A880" s="9"/>
      <c r="B880" s="9"/>
      <c r="C880" s="25"/>
      <c r="D880" s="9"/>
      <c r="E880" s="25"/>
      <c r="F880" s="9"/>
    </row>
    <row r="881" spans="1:6" x14ac:dyDescent="0.2">
      <c r="A881" s="9"/>
      <c r="B881" s="9"/>
      <c r="C881" s="25"/>
      <c r="D881" s="9"/>
      <c r="E881" s="25"/>
      <c r="F881" s="9"/>
    </row>
    <row r="882" spans="1:6" x14ac:dyDescent="0.2">
      <c r="A882" s="9"/>
      <c r="B882" s="9"/>
      <c r="C882" s="25"/>
      <c r="D882" s="9"/>
      <c r="E882" s="25"/>
      <c r="F882" s="9"/>
    </row>
    <row r="883" spans="1:6" x14ac:dyDescent="0.2">
      <c r="A883" s="9"/>
      <c r="B883" s="9"/>
      <c r="C883" s="25"/>
      <c r="D883" s="9"/>
      <c r="E883" s="25"/>
      <c r="F883" s="9"/>
    </row>
    <row r="884" spans="1:6" x14ac:dyDescent="0.2">
      <c r="A884" s="9"/>
      <c r="B884" s="9"/>
      <c r="C884" s="25"/>
      <c r="D884" s="9"/>
      <c r="E884" s="25"/>
      <c r="F884" s="9"/>
    </row>
    <row r="885" spans="1:6" x14ac:dyDescent="0.2">
      <c r="A885" s="9"/>
      <c r="B885" s="9"/>
      <c r="C885" s="25"/>
      <c r="D885" s="9"/>
      <c r="E885" s="25"/>
      <c r="F885" s="9"/>
    </row>
    <row r="886" spans="1:6" x14ac:dyDescent="0.2">
      <c r="A886" s="9"/>
      <c r="B886" s="9"/>
      <c r="C886" s="25"/>
      <c r="D886" s="9"/>
      <c r="E886" s="25"/>
      <c r="F886" s="9"/>
    </row>
    <row r="887" spans="1:6" x14ac:dyDescent="0.2">
      <c r="A887" s="9"/>
      <c r="B887" s="9"/>
      <c r="C887" s="25"/>
      <c r="D887" s="9"/>
      <c r="E887" s="25"/>
      <c r="F887" s="9"/>
    </row>
    <row r="888" spans="1:6" x14ac:dyDescent="0.2">
      <c r="A888" s="9"/>
      <c r="B888" s="9"/>
      <c r="C888" s="25"/>
      <c r="D888" s="9"/>
      <c r="E888" s="25"/>
      <c r="F888" s="9"/>
    </row>
    <row r="889" spans="1:6" x14ac:dyDescent="0.2">
      <c r="A889" s="9"/>
      <c r="B889" s="9"/>
      <c r="C889" s="25"/>
      <c r="D889" s="9"/>
      <c r="E889" s="25"/>
      <c r="F889" s="9"/>
    </row>
    <row r="890" spans="1:6" x14ac:dyDescent="0.2">
      <c r="A890" s="9"/>
      <c r="B890" s="9"/>
      <c r="C890" s="25"/>
      <c r="D890" s="9"/>
      <c r="E890" s="25"/>
      <c r="F890" s="9"/>
    </row>
    <row r="891" spans="1:6" x14ac:dyDescent="0.2">
      <c r="A891" s="9"/>
      <c r="B891" s="9"/>
      <c r="C891" s="25"/>
      <c r="D891" s="9"/>
      <c r="E891" s="25"/>
      <c r="F891" s="9"/>
    </row>
    <row r="892" spans="1:6" x14ac:dyDescent="0.2">
      <c r="A892" s="9"/>
      <c r="B892" s="9"/>
      <c r="C892" s="25"/>
      <c r="D892" s="9"/>
      <c r="E892" s="25"/>
      <c r="F892" s="9"/>
    </row>
    <row r="893" spans="1:6" x14ac:dyDescent="0.2">
      <c r="A893" s="9"/>
      <c r="B893" s="9"/>
      <c r="C893" s="25"/>
      <c r="D893" s="9"/>
      <c r="E893" s="25"/>
      <c r="F893" s="9"/>
    </row>
    <row r="894" spans="1:6" x14ac:dyDescent="0.2">
      <c r="A894" s="9"/>
      <c r="B894" s="9"/>
      <c r="C894" s="25"/>
      <c r="D894" s="9"/>
      <c r="E894" s="25"/>
      <c r="F894" s="9"/>
    </row>
    <row r="895" spans="1:6" x14ac:dyDescent="0.2">
      <c r="A895" s="9"/>
      <c r="B895" s="9"/>
      <c r="C895" s="25"/>
      <c r="D895" s="9"/>
      <c r="E895" s="25"/>
      <c r="F895" s="9"/>
    </row>
    <row r="896" spans="1:6" x14ac:dyDescent="0.2">
      <c r="A896" s="9"/>
      <c r="B896" s="9"/>
      <c r="C896" s="25"/>
      <c r="D896" s="9"/>
      <c r="E896" s="25"/>
      <c r="F896" s="9"/>
    </row>
    <row r="897" spans="1:6" x14ac:dyDescent="0.2">
      <c r="A897" s="9"/>
      <c r="B897" s="9"/>
      <c r="C897" s="25"/>
      <c r="D897" s="9"/>
      <c r="E897" s="25"/>
      <c r="F897" s="9"/>
    </row>
    <row r="898" spans="1:6" x14ac:dyDescent="0.2">
      <c r="A898" s="9"/>
      <c r="B898" s="9"/>
      <c r="C898" s="25"/>
      <c r="D898" s="9"/>
      <c r="E898" s="25"/>
      <c r="F898" s="9"/>
    </row>
    <row r="899" spans="1:6" x14ac:dyDescent="0.2">
      <c r="A899" s="9"/>
      <c r="B899" s="9"/>
      <c r="C899" s="25"/>
      <c r="D899" s="9"/>
      <c r="E899" s="25"/>
      <c r="F899" s="9"/>
    </row>
    <row r="900" spans="1:6" x14ac:dyDescent="0.2">
      <c r="A900" s="9"/>
      <c r="B900" s="9"/>
      <c r="C900" s="25"/>
      <c r="D900" s="9"/>
      <c r="E900" s="25"/>
      <c r="F900" s="9"/>
    </row>
    <row r="901" spans="1:6" x14ac:dyDescent="0.2">
      <c r="A901" s="9"/>
      <c r="B901" s="9"/>
      <c r="C901" s="25"/>
      <c r="D901" s="9"/>
      <c r="E901" s="25"/>
      <c r="F901" s="9"/>
    </row>
    <row r="902" spans="1:6" x14ac:dyDescent="0.2">
      <c r="A902" s="9"/>
      <c r="B902" s="9"/>
      <c r="C902" s="25"/>
      <c r="D902" s="9"/>
      <c r="E902" s="25"/>
      <c r="F902" s="9"/>
    </row>
    <row r="903" spans="1:6" x14ac:dyDescent="0.2">
      <c r="A903" s="9"/>
      <c r="B903" s="9"/>
      <c r="C903" s="25"/>
      <c r="D903" s="9"/>
      <c r="E903" s="25"/>
      <c r="F903" s="9"/>
    </row>
    <row r="904" spans="1:6" x14ac:dyDescent="0.2">
      <c r="A904" s="9"/>
      <c r="B904" s="9"/>
      <c r="C904" s="25"/>
      <c r="D904" s="9"/>
      <c r="E904" s="25"/>
      <c r="F904" s="9"/>
    </row>
    <row r="905" spans="1:6" x14ac:dyDescent="0.2">
      <c r="A905" s="9"/>
      <c r="B905" s="9"/>
      <c r="C905" s="25"/>
      <c r="D905" s="9"/>
      <c r="E905" s="25"/>
      <c r="F905" s="9"/>
    </row>
    <row r="906" spans="1:6" x14ac:dyDescent="0.2">
      <c r="A906" s="9"/>
      <c r="B906" s="9"/>
      <c r="C906" s="25"/>
      <c r="D906" s="9"/>
      <c r="E906" s="25"/>
      <c r="F906" s="9"/>
    </row>
    <row r="907" spans="1:6" x14ac:dyDescent="0.2">
      <c r="A907" s="9"/>
      <c r="B907" s="9"/>
      <c r="C907" s="25"/>
      <c r="D907" s="9"/>
      <c r="E907" s="25"/>
      <c r="F907" s="9"/>
    </row>
    <row r="908" spans="1:6" x14ac:dyDescent="0.2">
      <c r="A908" s="9"/>
      <c r="B908" s="9"/>
      <c r="C908" s="25"/>
      <c r="D908" s="9"/>
      <c r="E908" s="25"/>
      <c r="F908" s="9"/>
    </row>
    <row r="909" spans="1:6" x14ac:dyDescent="0.2">
      <c r="A909" s="9"/>
      <c r="B909" s="9"/>
      <c r="C909" s="25"/>
      <c r="D909" s="9"/>
      <c r="E909" s="25"/>
      <c r="F909" s="9"/>
    </row>
    <row r="910" spans="1:6" x14ac:dyDescent="0.2">
      <c r="A910" s="9"/>
      <c r="B910" s="9"/>
      <c r="C910" s="25"/>
      <c r="D910" s="9"/>
      <c r="E910" s="25"/>
      <c r="F910" s="9"/>
    </row>
    <row r="911" spans="1:6" x14ac:dyDescent="0.2">
      <c r="A911" s="9"/>
      <c r="B911" s="9"/>
      <c r="C911" s="25"/>
      <c r="D911" s="9"/>
      <c r="E911" s="25"/>
      <c r="F911" s="9"/>
    </row>
    <row r="912" spans="1:6" x14ac:dyDescent="0.2">
      <c r="A912" s="9"/>
      <c r="B912" s="9"/>
      <c r="C912" s="25"/>
      <c r="D912" s="9"/>
      <c r="E912" s="25"/>
      <c r="F912" s="9"/>
    </row>
    <row r="913" spans="1:6" x14ac:dyDescent="0.2">
      <c r="A913" s="9"/>
      <c r="B913" s="9"/>
      <c r="C913" s="25"/>
      <c r="D913" s="9"/>
      <c r="E913" s="25"/>
      <c r="F913" s="9"/>
    </row>
    <row r="914" spans="1:6" x14ac:dyDescent="0.2">
      <c r="A914" s="9"/>
      <c r="B914" s="9"/>
      <c r="C914" s="25"/>
      <c r="D914" s="9"/>
      <c r="E914" s="25"/>
      <c r="F914" s="9"/>
    </row>
    <row r="915" spans="1:6" x14ac:dyDescent="0.2">
      <c r="A915" s="9"/>
      <c r="B915" s="9"/>
      <c r="C915" s="25"/>
      <c r="D915" s="9"/>
      <c r="E915" s="25"/>
      <c r="F915" s="9"/>
    </row>
    <row r="916" spans="1:6" x14ac:dyDescent="0.2">
      <c r="A916" s="9"/>
      <c r="B916" s="9"/>
      <c r="C916" s="25"/>
      <c r="D916" s="9"/>
      <c r="E916" s="25"/>
      <c r="F916" s="9"/>
    </row>
    <row r="917" spans="1:6" x14ac:dyDescent="0.2">
      <c r="A917" s="9"/>
      <c r="B917" s="9"/>
      <c r="C917" s="25"/>
      <c r="D917" s="9"/>
      <c r="E917" s="25"/>
      <c r="F917" s="9"/>
    </row>
    <row r="918" spans="1:6" x14ac:dyDescent="0.2">
      <c r="A918" s="9"/>
      <c r="B918" s="9"/>
      <c r="C918" s="25"/>
      <c r="D918" s="9"/>
      <c r="E918" s="25"/>
      <c r="F918" s="9"/>
    </row>
    <row r="919" spans="1:6" x14ac:dyDescent="0.2">
      <c r="A919" s="9"/>
      <c r="B919" s="9"/>
      <c r="C919" s="25"/>
      <c r="D919" s="9"/>
      <c r="E919" s="25"/>
      <c r="F919" s="9"/>
    </row>
    <row r="920" spans="1:6" x14ac:dyDescent="0.2">
      <c r="A920" s="9"/>
      <c r="B920" s="9"/>
      <c r="C920" s="25"/>
      <c r="D920" s="9"/>
      <c r="E920" s="25"/>
      <c r="F920" s="9"/>
    </row>
    <row r="921" spans="1:6" x14ac:dyDescent="0.2">
      <c r="A921" s="9"/>
      <c r="B921" s="9"/>
      <c r="C921" s="25"/>
      <c r="D921" s="9"/>
      <c r="E921" s="25"/>
      <c r="F921" s="9"/>
    </row>
    <row r="922" spans="1:6" x14ac:dyDescent="0.2">
      <c r="A922" s="9"/>
      <c r="B922" s="9"/>
      <c r="C922" s="25"/>
      <c r="D922" s="9"/>
      <c r="E922" s="25"/>
      <c r="F922" s="9"/>
    </row>
    <row r="923" spans="1:6" x14ac:dyDescent="0.2">
      <c r="A923" s="9"/>
      <c r="B923" s="9"/>
      <c r="C923" s="25"/>
      <c r="D923" s="9"/>
      <c r="E923" s="25"/>
      <c r="F923" s="9"/>
    </row>
    <row r="924" spans="1:6" x14ac:dyDescent="0.2">
      <c r="A924" s="9"/>
      <c r="B924" s="9"/>
      <c r="C924" s="25"/>
      <c r="D924" s="9"/>
      <c r="E924" s="25"/>
      <c r="F924" s="9"/>
    </row>
    <row r="925" spans="1:6" x14ac:dyDescent="0.2">
      <c r="A925" s="9"/>
      <c r="B925" s="9"/>
      <c r="C925" s="25"/>
      <c r="D925" s="9"/>
      <c r="E925" s="25"/>
      <c r="F925" s="9"/>
    </row>
    <row r="926" spans="1:6" x14ac:dyDescent="0.2">
      <c r="A926" s="9"/>
      <c r="B926" s="9"/>
      <c r="C926" s="25"/>
      <c r="D926" s="9"/>
      <c r="E926" s="25"/>
      <c r="F926" s="9"/>
    </row>
    <row r="927" spans="1:6" x14ac:dyDescent="0.2">
      <c r="A927" s="9"/>
      <c r="B927" s="9"/>
      <c r="C927" s="25"/>
      <c r="D927" s="9"/>
      <c r="E927" s="25"/>
      <c r="F927" s="9"/>
    </row>
    <row r="928" spans="1:6" x14ac:dyDescent="0.2">
      <c r="A928" s="9"/>
      <c r="B928" s="9"/>
      <c r="C928" s="25"/>
      <c r="D928" s="9"/>
      <c r="E928" s="25"/>
      <c r="F928" s="9"/>
    </row>
    <row r="929" spans="1:6" x14ac:dyDescent="0.2">
      <c r="A929" s="9"/>
      <c r="B929" s="9"/>
      <c r="C929" s="25"/>
      <c r="D929" s="9"/>
      <c r="E929" s="25"/>
      <c r="F929" s="9"/>
    </row>
    <row r="930" spans="1:6" x14ac:dyDescent="0.2">
      <c r="A930" s="9"/>
      <c r="B930" s="9"/>
      <c r="C930" s="25"/>
      <c r="D930" s="9"/>
      <c r="E930" s="25"/>
      <c r="F930" s="9"/>
    </row>
    <row r="931" spans="1:6" x14ac:dyDescent="0.2">
      <c r="A931" s="9"/>
      <c r="B931" s="9"/>
      <c r="C931" s="25"/>
      <c r="D931" s="9"/>
      <c r="E931" s="25"/>
      <c r="F931" s="9"/>
    </row>
    <row r="932" spans="1:6" x14ac:dyDescent="0.2">
      <c r="A932" s="9"/>
      <c r="B932" s="9"/>
      <c r="C932" s="25"/>
      <c r="D932" s="9"/>
      <c r="E932" s="25"/>
      <c r="F932" s="9"/>
    </row>
    <row r="933" spans="1:6" x14ac:dyDescent="0.2">
      <c r="A933" s="9"/>
      <c r="B933" s="9"/>
      <c r="C933" s="25"/>
      <c r="D933" s="9"/>
      <c r="E933" s="25"/>
      <c r="F933" s="9"/>
    </row>
    <row r="934" spans="1:6" x14ac:dyDescent="0.2">
      <c r="A934" s="9"/>
      <c r="B934" s="9"/>
      <c r="C934" s="25"/>
      <c r="D934" s="9"/>
      <c r="E934" s="25"/>
      <c r="F934" s="9"/>
    </row>
    <row r="935" spans="1:6" x14ac:dyDescent="0.2">
      <c r="A935" s="9"/>
      <c r="B935" s="9"/>
      <c r="C935" s="25"/>
      <c r="D935" s="9"/>
      <c r="E935" s="25"/>
      <c r="F935" s="9"/>
    </row>
    <row r="936" spans="1:6" x14ac:dyDescent="0.2">
      <c r="A936" s="9"/>
      <c r="B936" s="9"/>
      <c r="C936" s="25"/>
      <c r="D936" s="9"/>
      <c r="E936" s="25"/>
      <c r="F936" s="9"/>
    </row>
    <row r="937" spans="1:6" x14ac:dyDescent="0.2">
      <c r="A937" s="9"/>
      <c r="B937" s="9"/>
      <c r="C937" s="25"/>
      <c r="D937" s="9"/>
      <c r="E937" s="25"/>
      <c r="F937" s="9"/>
    </row>
    <row r="938" spans="1:6" x14ac:dyDescent="0.2">
      <c r="A938" s="9"/>
      <c r="B938" s="9"/>
      <c r="C938" s="25"/>
      <c r="D938" s="9"/>
      <c r="E938" s="25"/>
      <c r="F938" s="9"/>
    </row>
    <row r="939" spans="1:6" x14ac:dyDescent="0.2">
      <c r="A939" s="9"/>
      <c r="B939" s="9"/>
      <c r="C939" s="25"/>
      <c r="D939" s="9"/>
      <c r="E939" s="25"/>
      <c r="F939" s="9"/>
    </row>
    <row r="940" spans="1:6" x14ac:dyDescent="0.2">
      <c r="A940" s="9"/>
      <c r="B940" s="9"/>
      <c r="C940" s="25"/>
      <c r="D940" s="9"/>
      <c r="E940" s="25"/>
      <c r="F940" s="9"/>
    </row>
    <row r="941" spans="1:6" x14ac:dyDescent="0.2">
      <c r="A941" s="9"/>
      <c r="B941" s="9"/>
      <c r="C941" s="25"/>
      <c r="D941" s="9"/>
      <c r="E941" s="25"/>
      <c r="F941" s="9"/>
    </row>
    <row r="942" spans="1:6" x14ac:dyDescent="0.2">
      <c r="A942" s="9"/>
      <c r="B942" s="9"/>
      <c r="C942" s="25"/>
      <c r="D942" s="9"/>
      <c r="E942" s="25"/>
      <c r="F942" s="9"/>
    </row>
    <row r="943" spans="1:6" x14ac:dyDescent="0.2">
      <c r="A943" s="9"/>
      <c r="B943" s="9"/>
      <c r="C943" s="25"/>
      <c r="D943" s="9"/>
      <c r="E943" s="25"/>
      <c r="F943" s="9"/>
    </row>
    <row r="944" spans="1:6" x14ac:dyDescent="0.2">
      <c r="A944" s="9"/>
      <c r="B944" s="9"/>
      <c r="C944" s="25"/>
      <c r="D944" s="9"/>
      <c r="E944" s="25"/>
      <c r="F944" s="9"/>
    </row>
    <row r="945" spans="1:6" x14ac:dyDescent="0.2">
      <c r="A945" s="9"/>
      <c r="B945" s="9"/>
      <c r="C945" s="25"/>
      <c r="D945" s="9"/>
      <c r="E945" s="25"/>
      <c r="F945" s="9"/>
    </row>
    <row r="946" spans="1:6" x14ac:dyDescent="0.2">
      <c r="A946" s="9"/>
      <c r="B946" s="9"/>
      <c r="C946" s="25"/>
      <c r="D946" s="9"/>
      <c r="E946" s="25"/>
      <c r="F946" s="9"/>
    </row>
    <row r="947" spans="1:6" x14ac:dyDescent="0.2">
      <c r="A947" s="9"/>
      <c r="B947" s="9"/>
      <c r="C947" s="25"/>
      <c r="D947" s="9"/>
      <c r="E947" s="25"/>
      <c r="F947" s="9"/>
    </row>
    <row r="948" spans="1:6" x14ac:dyDescent="0.2">
      <c r="A948" s="9"/>
      <c r="B948" s="9"/>
      <c r="C948" s="25"/>
      <c r="D948" s="9"/>
      <c r="E948" s="25"/>
      <c r="F948" s="9"/>
    </row>
    <row r="949" spans="1:6" x14ac:dyDescent="0.2">
      <c r="A949" s="9"/>
      <c r="B949" s="9"/>
      <c r="C949" s="25"/>
      <c r="D949" s="9"/>
      <c r="E949" s="25"/>
      <c r="F949" s="9"/>
    </row>
    <row r="950" spans="1:6" x14ac:dyDescent="0.2">
      <c r="A950" s="9"/>
      <c r="B950" s="9"/>
      <c r="C950" s="25"/>
      <c r="D950" s="9"/>
      <c r="E950" s="25"/>
      <c r="F950" s="9"/>
    </row>
    <row r="951" spans="1:6" x14ac:dyDescent="0.2">
      <c r="A951" s="9"/>
      <c r="B951" s="9"/>
      <c r="C951" s="25"/>
      <c r="D951" s="9"/>
      <c r="E951" s="25"/>
      <c r="F951" s="9"/>
    </row>
    <row r="952" spans="1:6" x14ac:dyDescent="0.2">
      <c r="A952" s="9"/>
      <c r="B952" s="9"/>
      <c r="C952" s="25"/>
      <c r="D952" s="9"/>
      <c r="E952" s="25"/>
      <c r="F952" s="9"/>
    </row>
    <row r="953" spans="1:6" x14ac:dyDescent="0.2">
      <c r="A953" s="9"/>
      <c r="B953" s="9"/>
      <c r="C953" s="25"/>
      <c r="D953" s="9"/>
      <c r="E953" s="25"/>
      <c r="F953" s="9"/>
    </row>
    <row r="954" spans="1:6" x14ac:dyDescent="0.2">
      <c r="A954" s="9"/>
      <c r="B954" s="9"/>
      <c r="C954" s="25"/>
      <c r="D954" s="9"/>
      <c r="E954" s="25"/>
      <c r="F954" s="9"/>
    </row>
    <row r="955" spans="1:6" x14ac:dyDescent="0.2">
      <c r="A955" s="9"/>
      <c r="B955" s="9"/>
      <c r="C955" s="25"/>
      <c r="D955" s="9"/>
      <c r="E955" s="25"/>
      <c r="F955" s="9"/>
    </row>
    <row r="956" spans="1:6" x14ac:dyDescent="0.2">
      <c r="A956" s="9"/>
      <c r="B956" s="9"/>
      <c r="C956" s="25"/>
      <c r="D956" s="9"/>
      <c r="E956" s="25"/>
      <c r="F956" s="9"/>
    </row>
    <row r="957" spans="1:6" x14ac:dyDescent="0.2">
      <c r="A957" s="9"/>
      <c r="B957" s="9"/>
      <c r="C957" s="25"/>
      <c r="D957" s="9"/>
      <c r="E957" s="25"/>
      <c r="F957" s="9"/>
    </row>
    <row r="958" spans="1:6" x14ac:dyDescent="0.2">
      <c r="A958" s="9"/>
      <c r="B958" s="9"/>
      <c r="C958" s="25"/>
      <c r="D958" s="9"/>
      <c r="E958" s="25"/>
      <c r="F958" s="9"/>
    </row>
    <row r="959" spans="1:6" x14ac:dyDescent="0.2">
      <c r="A959" s="9"/>
      <c r="B959" s="9"/>
      <c r="C959" s="25"/>
      <c r="D959" s="9"/>
      <c r="E959" s="25"/>
      <c r="F959" s="9"/>
    </row>
    <row r="960" spans="1:6" x14ac:dyDescent="0.2">
      <c r="A960" s="9"/>
      <c r="B960" s="9"/>
      <c r="C960" s="25"/>
      <c r="D960" s="9"/>
      <c r="E960" s="25"/>
      <c r="F960" s="9"/>
    </row>
    <row r="961" spans="1:6" x14ac:dyDescent="0.2">
      <c r="A961" s="9"/>
      <c r="B961" s="9"/>
      <c r="C961" s="25"/>
      <c r="D961" s="9"/>
      <c r="E961" s="25"/>
      <c r="F961" s="9"/>
    </row>
    <row r="962" spans="1:6" x14ac:dyDescent="0.2">
      <c r="A962" s="9"/>
      <c r="B962" s="9"/>
      <c r="C962" s="25"/>
      <c r="D962" s="9"/>
      <c r="E962" s="25"/>
      <c r="F962" s="9"/>
    </row>
    <row r="963" spans="1:6" x14ac:dyDescent="0.2">
      <c r="A963" s="9"/>
      <c r="B963" s="9"/>
      <c r="C963" s="25"/>
      <c r="D963" s="9"/>
      <c r="E963" s="25"/>
      <c r="F963" s="9"/>
    </row>
    <row r="964" spans="1:6" x14ac:dyDescent="0.2">
      <c r="A964" s="9"/>
      <c r="B964" s="9"/>
      <c r="C964" s="25"/>
      <c r="D964" s="9"/>
      <c r="E964" s="25"/>
      <c r="F964" s="9"/>
    </row>
    <row r="965" spans="1:6" x14ac:dyDescent="0.2">
      <c r="A965" s="9"/>
      <c r="B965" s="9"/>
      <c r="C965" s="25"/>
      <c r="D965" s="9"/>
      <c r="E965" s="25"/>
      <c r="F965" s="9"/>
    </row>
    <row r="966" spans="1:6" x14ac:dyDescent="0.2">
      <c r="A966" s="9"/>
      <c r="B966" s="9"/>
      <c r="C966" s="25"/>
      <c r="D966" s="9"/>
      <c r="E966" s="25"/>
      <c r="F966" s="9"/>
    </row>
    <row r="967" spans="1:6" x14ac:dyDescent="0.2">
      <c r="A967" s="9"/>
      <c r="B967" s="9"/>
      <c r="C967" s="25"/>
      <c r="D967" s="9"/>
      <c r="E967" s="25"/>
      <c r="F967" s="9"/>
    </row>
    <row r="968" spans="1:6" x14ac:dyDescent="0.2">
      <c r="A968" s="9"/>
      <c r="B968" s="9"/>
      <c r="C968" s="25"/>
      <c r="D968" s="9"/>
      <c r="E968" s="25"/>
      <c r="F968" s="9"/>
    </row>
    <row r="969" spans="1:6" x14ac:dyDescent="0.2">
      <c r="A969" s="9"/>
      <c r="B969" s="9"/>
      <c r="C969" s="25"/>
      <c r="D969" s="9"/>
      <c r="E969" s="25"/>
      <c r="F969" s="9"/>
    </row>
    <row r="970" spans="1:6" x14ac:dyDescent="0.2">
      <c r="A970" s="9"/>
      <c r="B970" s="9"/>
      <c r="C970" s="25"/>
      <c r="D970" s="9"/>
      <c r="E970" s="25"/>
      <c r="F970" s="9"/>
    </row>
    <row r="971" spans="1:6" x14ac:dyDescent="0.2">
      <c r="A971" s="9"/>
      <c r="B971" s="9"/>
      <c r="C971" s="25"/>
      <c r="D971" s="9"/>
      <c r="E971" s="25"/>
      <c r="F971" s="9"/>
    </row>
    <row r="972" spans="1:6" x14ac:dyDescent="0.2">
      <c r="A972" s="9"/>
      <c r="B972" s="9"/>
      <c r="C972" s="25"/>
      <c r="D972" s="9"/>
      <c r="E972" s="25"/>
      <c r="F972" s="9"/>
    </row>
    <row r="973" spans="1:6" x14ac:dyDescent="0.2">
      <c r="A973" s="9"/>
      <c r="B973" s="9"/>
      <c r="C973" s="25"/>
      <c r="D973" s="9"/>
      <c r="E973" s="25"/>
      <c r="F973" s="9"/>
    </row>
    <row r="974" spans="1:6" x14ac:dyDescent="0.2">
      <c r="A974" s="9"/>
      <c r="B974" s="9"/>
      <c r="C974" s="25"/>
      <c r="D974" s="9"/>
      <c r="E974" s="25"/>
      <c r="F974" s="9"/>
    </row>
    <row r="975" spans="1:6" x14ac:dyDescent="0.2">
      <c r="A975" s="9"/>
      <c r="B975" s="9"/>
      <c r="C975" s="25"/>
      <c r="D975" s="9"/>
      <c r="E975" s="25"/>
      <c r="F975" s="9"/>
    </row>
    <row r="976" spans="1:6" x14ac:dyDescent="0.2">
      <c r="A976" s="9"/>
      <c r="B976" s="9"/>
      <c r="C976" s="25"/>
      <c r="D976" s="9"/>
      <c r="E976" s="25"/>
      <c r="F976" s="9"/>
    </row>
    <row r="977" spans="1:6" x14ac:dyDescent="0.2">
      <c r="A977" s="9"/>
      <c r="B977" s="9"/>
      <c r="C977" s="25"/>
      <c r="D977" s="9"/>
      <c r="E977" s="25"/>
      <c r="F977" s="9"/>
    </row>
    <row r="978" spans="1:6" x14ac:dyDescent="0.2">
      <c r="A978" s="9"/>
      <c r="B978" s="9"/>
      <c r="C978" s="25"/>
      <c r="D978" s="9"/>
      <c r="E978" s="25"/>
      <c r="F978" s="9"/>
    </row>
    <row r="979" spans="1:6" x14ac:dyDescent="0.2">
      <c r="A979" s="9"/>
      <c r="B979" s="9"/>
      <c r="C979" s="25"/>
      <c r="D979" s="9"/>
      <c r="E979" s="25"/>
      <c r="F979" s="9"/>
    </row>
    <row r="980" spans="1:6" x14ac:dyDescent="0.2">
      <c r="A980" s="9"/>
      <c r="B980" s="9"/>
      <c r="C980" s="25"/>
      <c r="D980" s="9"/>
      <c r="E980" s="25"/>
      <c r="F980" s="9"/>
    </row>
    <row r="981" spans="1:6" x14ac:dyDescent="0.2">
      <c r="A981" s="9"/>
      <c r="B981" s="9"/>
      <c r="C981" s="25"/>
      <c r="D981" s="9"/>
      <c r="E981" s="25"/>
      <c r="F981" s="9"/>
    </row>
    <row r="982" spans="1:6" x14ac:dyDescent="0.2">
      <c r="A982" s="9"/>
      <c r="B982" s="9"/>
      <c r="C982" s="25"/>
      <c r="D982" s="9"/>
      <c r="E982" s="25"/>
      <c r="F982" s="9"/>
    </row>
    <row r="983" spans="1:6" x14ac:dyDescent="0.2">
      <c r="A983" s="9"/>
      <c r="B983" s="9"/>
      <c r="C983" s="25"/>
      <c r="D983" s="9"/>
      <c r="E983" s="25"/>
      <c r="F983" s="9"/>
    </row>
    <row r="984" spans="1:6" x14ac:dyDescent="0.2">
      <c r="A984" s="9"/>
      <c r="B984" s="9"/>
      <c r="C984" s="25"/>
      <c r="D984" s="9"/>
      <c r="E984" s="25"/>
      <c r="F984" s="9"/>
    </row>
    <row r="985" spans="1:6" x14ac:dyDescent="0.2">
      <c r="A985" s="9"/>
      <c r="B985" s="9"/>
      <c r="C985" s="25"/>
      <c r="D985" s="9"/>
      <c r="E985" s="25"/>
      <c r="F985" s="9"/>
    </row>
    <row r="986" spans="1:6" x14ac:dyDescent="0.2">
      <c r="A986" s="9"/>
      <c r="B986" s="9"/>
      <c r="C986" s="25"/>
      <c r="D986" s="9"/>
      <c r="E986" s="25"/>
      <c r="F986" s="9"/>
    </row>
    <row r="987" spans="1:6" x14ac:dyDescent="0.2">
      <c r="A987" s="9"/>
      <c r="B987" s="9"/>
      <c r="C987" s="25"/>
      <c r="D987" s="9"/>
      <c r="E987" s="25"/>
      <c r="F987" s="9"/>
    </row>
    <row r="988" spans="1:6" x14ac:dyDescent="0.2">
      <c r="A988" s="9"/>
      <c r="B988" s="9"/>
      <c r="C988" s="25"/>
      <c r="D988" s="9"/>
      <c r="E988" s="25"/>
      <c r="F988" s="9"/>
    </row>
    <row r="989" spans="1:6" x14ac:dyDescent="0.2">
      <c r="A989" s="9"/>
      <c r="B989" s="9"/>
      <c r="C989" s="25"/>
      <c r="D989" s="9"/>
      <c r="E989" s="25"/>
      <c r="F989" s="9"/>
    </row>
    <row r="990" spans="1:6" x14ac:dyDescent="0.2">
      <c r="A990" s="9"/>
      <c r="B990" s="9"/>
      <c r="C990" s="25"/>
      <c r="D990" s="9"/>
      <c r="E990" s="25"/>
      <c r="F990" s="9"/>
    </row>
    <row r="991" spans="1:6" x14ac:dyDescent="0.2">
      <c r="A991" s="9"/>
      <c r="B991" s="9"/>
      <c r="C991" s="25"/>
      <c r="D991" s="9"/>
      <c r="E991" s="25"/>
      <c r="F991" s="9"/>
    </row>
    <row r="992" spans="1:6" x14ac:dyDescent="0.2">
      <c r="A992" s="9"/>
      <c r="B992" s="9"/>
      <c r="C992" s="25"/>
      <c r="D992" s="9"/>
      <c r="E992" s="25"/>
      <c r="F992" s="9"/>
    </row>
    <row r="993" spans="1:6" x14ac:dyDescent="0.2">
      <c r="A993" s="9"/>
      <c r="B993" s="9"/>
      <c r="C993" s="25"/>
      <c r="D993" s="9"/>
      <c r="E993" s="25"/>
      <c r="F993" s="9"/>
    </row>
    <row r="994" spans="1:6" x14ac:dyDescent="0.2">
      <c r="A994" s="9"/>
      <c r="B994" s="9"/>
      <c r="C994" s="25"/>
      <c r="D994" s="9"/>
      <c r="E994" s="25"/>
      <c r="F994" s="9"/>
    </row>
    <row r="995" spans="1:6" x14ac:dyDescent="0.2">
      <c r="A995" s="9"/>
      <c r="B995" s="9"/>
      <c r="C995" s="25"/>
      <c r="D995" s="9"/>
      <c r="E995" s="25"/>
      <c r="F995" s="9"/>
    </row>
  </sheetData>
  <mergeCells count="20">
    <mergeCell ref="F4:G4"/>
    <mergeCell ref="H4:I4"/>
    <mergeCell ref="F50:G50"/>
    <mergeCell ref="H50:I50"/>
    <mergeCell ref="A49:A51"/>
    <mergeCell ref="A3:A5"/>
    <mergeCell ref="A1:O1"/>
    <mergeCell ref="N3:O4"/>
    <mergeCell ref="A47:O47"/>
    <mergeCell ref="N49:O50"/>
    <mergeCell ref="B49:C50"/>
    <mergeCell ref="D49:I49"/>
    <mergeCell ref="J49:K50"/>
    <mergeCell ref="L49:M50"/>
    <mergeCell ref="D50:E50"/>
    <mergeCell ref="B3:C4"/>
    <mergeCell ref="D3:I3"/>
    <mergeCell ref="J3:K4"/>
    <mergeCell ref="L3:M4"/>
    <mergeCell ref="D4:E4"/>
  </mergeCells>
  <phoneticPr fontId="0" type="noConversion"/>
  <printOptions horizontalCentered="1"/>
  <pageMargins left="0.54" right="0" top="0" bottom="0" header="0" footer="0"/>
  <pageSetup paperSize="9" scale="86" firstPageNumber="60" orientation="landscape" useFirstPageNumber="1" r:id="rId1"/>
  <headerFooter alignWithMargins="0">
    <oddFooter>&amp;L&amp;Z&amp;F+&amp;F+&amp;A&amp;C&amp;P&amp;R&amp;D+&amp;T</oddFooter>
  </headerFooter>
  <ignoredErrors>
    <ignoredError sqref="G8:P8 H57:P58 K7 N9:P9 N10:P10 N13:P16 N20:P21 N19:P19 N24:P27 N31:P32 N30:P30 N35:P38 N11:P12 N17:P18 N22:P23 N28:P29 N33:P34 M7:P7 I54 K54 M54:P54 N55:P55 N56:P56 H63:P64 I59 K59 M59:P59 N60:P60 N61:P61 N62:P62 H68:P69 I65 K65 M65:P65 I66 K66 M66:P66 N67:P67 H74:P75 I70 K70 M70:P70 N71:P71 N72:P72 N73:P73 H79:P80 I76 K76 M76:P76 I77 K77 M77:P77 N78:P78 I81 K81 M81:P81 N82:P82 N83:P83 N84:P8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H105"/>
  <sheetViews>
    <sheetView zoomScaleNormal="100" workbookViewId="0">
      <selection activeCell="C28" sqref="C28"/>
    </sheetView>
  </sheetViews>
  <sheetFormatPr baseColWidth="10" defaultRowHeight="10.199999999999999" x14ac:dyDescent="0.2"/>
  <cols>
    <col min="1" max="1" width="21.7109375" style="1" customWidth="1"/>
    <col min="2" max="2" width="16.140625" style="23" customWidth="1"/>
    <col min="3" max="3" width="19.140625" style="27" customWidth="1"/>
    <col min="4" max="4" width="14.7109375" style="27" customWidth="1"/>
    <col min="5" max="5" width="17.7109375" style="27" customWidth="1"/>
    <col min="6" max="6" width="21.140625" style="27" customWidth="1"/>
    <col min="7" max="7" width="12.28515625" hidden="1" customWidth="1"/>
    <col min="8" max="8" width="12.140625" bestFit="1" customWidth="1"/>
  </cols>
  <sheetData>
    <row r="1" spans="1:8" ht="21" customHeight="1" x14ac:dyDescent="0.2">
      <c r="A1" s="180" t="s">
        <v>73</v>
      </c>
      <c r="B1" s="180"/>
      <c r="C1" s="180"/>
      <c r="D1" s="180"/>
      <c r="E1" s="180"/>
      <c r="F1" s="180"/>
      <c r="G1" s="180"/>
      <c r="H1" s="1"/>
    </row>
    <row r="2" spans="1:8" x14ac:dyDescent="0.2">
      <c r="A2" s="7"/>
      <c r="B2" s="30"/>
      <c r="C2" s="30"/>
      <c r="D2" s="30"/>
      <c r="E2" s="30"/>
      <c r="F2" s="30"/>
      <c r="G2" s="1"/>
      <c r="H2" s="1"/>
    </row>
    <row r="3" spans="1:8" x14ac:dyDescent="0.2">
      <c r="A3" s="193" t="s">
        <v>11</v>
      </c>
      <c r="B3" s="181" t="s">
        <v>13</v>
      </c>
      <c r="C3" s="181"/>
      <c r="D3" s="181"/>
      <c r="E3" s="181"/>
      <c r="F3" s="181"/>
      <c r="G3" s="181"/>
      <c r="H3" s="1"/>
    </row>
    <row r="4" spans="1:8" x14ac:dyDescent="0.2">
      <c r="A4" s="194"/>
      <c r="B4" s="182" t="s">
        <v>0</v>
      </c>
      <c r="C4" s="190"/>
      <c r="D4" s="190"/>
      <c r="E4" s="182" t="s">
        <v>6</v>
      </c>
      <c r="F4" s="182" t="s">
        <v>10</v>
      </c>
      <c r="G4" s="182"/>
    </row>
    <row r="5" spans="1:8" x14ac:dyDescent="0.2">
      <c r="A5" s="195"/>
      <c r="B5" s="189"/>
      <c r="C5" s="24" t="s">
        <v>4</v>
      </c>
      <c r="D5" s="24" t="s">
        <v>5</v>
      </c>
      <c r="E5" s="183"/>
      <c r="F5" s="183"/>
      <c r="G5" s="183"/>
    </row>
    <row r="6" spans="1:8" x14ac:dyDescent="0.2">
      <c r="A6" s="6"/>
      <c r="B6" s="31"/>
      <c r="C6" s="31"/>
      <c r="D6" s="31"/>
      <c r="E6" s="31"/>
      <c r="F6" s="31"/>
      <c r="G6" s="1"/>
      <c r="H6" s="1"/>
    </row>
    <row r="7" spans="1:8" s="5" customFormat="1" x14ac:dyDescent="0.2">
      <c r="A7" s="89" t="s">
        <v>79</v>
      </c>
      <c r="B7" s="136">
        <v>7.6677081941013077</v>
      </c>
      <c r="C7" s="136">
        <v>9.8630082500427925</v>
      </c>
      <c r="D7" s="136">
        <v>7.7948880928947917</v>
      </c>
      <c r="E7" s="136">
        <v>7.521266425149828</v>
      </c>
      <c r="F7" s="136">
        <v>7.1763845291629087</v>
      </c>
      <c r="G7" s="63"/>
      <c r="H7" s="63"/>
    </row>
    <row r="8" spans="1:8" x14ac:dyDescent="0.2">
      <c r="A8" s="92" t="s">
        <v>7</v>
      </c>
      <c r="G8" s="64"/>
      <c r="H8" s="1"/>
    </row>
    <row r="9" spans="1:8" x14ac:dyDescent="0.2">
      <c r="A9" s="21" t="s">
        <v>92</v>
      </c>
      <c r="B9" s="161">
        <v>7.4177035185598292</v>
      </c>
      <c r="C9" s="161">
        <v>9.2842415237385119</v>
      </c>
      <c r="D9" s="161">
        <v>7.3126472485268206</v>
      </c>
      <c r="E9" s="161">
        <v>7.3284480078164664</v>
      </c>
      <c r="F9" s="161">
        <v>7.0726022826084805</v>
      </c>
      <c r="G9" s="1"/>
      <c r="H9" s="1"/>
    </row>
    <row r="10" spans="1:8" x14ac:dyDescent="0.2">
      <c r="A10" s="21" t="s">
        <v>93</v>
      </c>
      <c r="B10" s="161">
        <v>7.8916415961599569</v>
      </c>
      <c r="C10" s="161">
        <v>10.541378898835228</v>
      </c>
      <c r="D10" s="161">
        <v>8.6531494573671477</v>
      </c>
      <c r="E10" s="161">
        <v>7.6801440627314452</v>
      </c>
      <c r="F10" s="161">
        <v>7.2127428850222852</v>
      </c>
      <c r="G10" s="1"/>
      <c r="H10" s="1"/>
    </row>
    <row r="11" spans="1:8" x14ac:dyDescent="0.2">
      <c r="A11" s="90"/>
      <c r="B11" s="137"/>
      <c r="C11" s="137"/>
      <c r="D11" s="137"/>
      <c r="E11" s="137"/>
      <c r="F11" s="137"/>
      <c r="G11" s="1"/>
      <c r="H11" s="1"/>
    </row>
    <row r="12" spans="1:8" x14ac:dyDescent="0.2">
      <c r="A12" s="95" t="s">
        <v>8</v>
      </c>
      <c r="B12" s="136"/>
      <c r="C12" s="136"/>
      <c r="D12" s="136"/>
      <c r="E12" s="136"/>
      <c r="F12" s="136"/>
      <c r="G12" s="64"/>
    </row>
    <row r="13" spans="1:8" x14ac:dyDescent="0.2">
      <c r="A13" s="93" t="s">
        <v>82</v>
      </c>
      <c r="B13" s="137">
        <v>5.9896147534311019</v>
      </c>
      <c r="C13" s="137">
        <v>6.3260570395875346</v>
      </c>
      <c r="D13" s="137">
        <v>5.5174734599820692</v>
      </c>
      <c r="E13" s="137">
        <v>6.0445961055855433</v>
      </c>
      <c r="F13" s="137">
        <v>5.8709411512662202</v>
      </c>
      <c r="G13" s="1"/>
      <c r="H13" s="1"/>
    </row>
    <row r="14" spans="1:8" x14ac:dyDescent="0.2">
      <c r="A14" s="93" t="s">
        <v>83</v>
      </c>
      <c r="B14" s="137">
        <v>7.2191947231363711</v>
      </c>
      <c r="C14" s="137">
        <v>7.4554817776611833</v>
      </c>
      <c r="D14" s="137">
        <v>6.6142701478510624</v>
      </c>
      <c r="E14" s="137">
        <v>7.6616197671334278</v>
      </c>
      <c r="F14" s="137">
        <v>7.0084120738137372</v>
      </c>
      <c r="G14" s="1"/>
      <c r="H14" s="1"/>
    </row>
    <row r="15" spans="1:8" x14ac:dyDescent="0.2">
      <c r="A15" s="93" t="s">
        <v>84</v>
      </c>
      <c r="B15" s="137">
        <v>8.4571584848986507</v>
      </c>
      <c r="C15" s="137">
        <v>12.134945879015209</v>
      </c>
      <c r="D15" s="137">
        <v>7.6446099850765235</v>
      </c>
      <c r="E15" s="137">
        <v>12.144189996605423</v>
      </c>
      <c r="F15" s="137">
        <v>7.4728598803927033</v>
      </c>
      <c r="G15" s="1"/>
      <c r="H15" s="1"/>
    </row>
    <row r="16" spans="1:8" x14ac:dyDescent="0.2">
      <c r="A16" s="93" t="s">
        <v>85</v>
      </c>
      <c r="B16" s="137">
        <v>8.6661189042231683</v>
      </c>
      <c r="C16" s="137">
        <v>13.511374920047093</v>
      </c>
      <c r="D16" s="137">
        <v>8.5707369147523895</v>
      </c>
      <c r="E16" s="137">
        <v>13.392496881885217</v>
      </c>
      <c r="F16" s="137">
        <v>7.5099231064795688</v>
      </c>
      <c r="G16" s="1"/>
      <c r="H16" s="1"/>
    </row>
    <row r="17" spans="1:8" x14ac:dyDescent="0.2">
      <c r="A17" s="89"/>
      <c r="G17" s="1"/>
      <c r="H17" s="1"/>
    </row>
    <row r="18" spans="1:8" x14ac:dyDescent="0.2">
      <c r="A18" s="89" t="s">
        <v>17</v>
      </c>
      <c r="B18" s="136">
        <v>8.3663830352408262</v>
      </c>
      <c r="C18" s="136">
        <v>10.588631778714189</v>
      </c>
      <c r="D18" s="136">
        <v>8.6169726719349828</v>
      </c>
      <c r="E18" s="136">
        <v>7.9369212056119647</v>
      </c>
      <c r="F18" s="136">
        <v>7.8884927498524986</v>
      </c>
      <c r="G18" s="63"/>
      <c r="H18" s="1"/>
    </row>
    <row r="19" spans="1:8" x14ac:dyDescent="0.2">
      <c r="A19" s="92" t="s">
        <v>7</v>
      </c>
      <c r="G19" s="64"/>
      <c r="H19" s="1"/>
    </row>
    <row r="20" spans="1:8" x14ac:dyDescent="0.2">
      <c r="A20" s="21" t="s">
        <v>92</v>
      </c>
      <c r="B20" s="161">
        <v>8.0949275348994956</v>
      </c>
      <c r="C20" s="161">
        <v>10.195300204703942</v>
      </c>
      <c r="D20" s="161">
        <v>8.1020031448364236</v>
      </c>
      <c r="E20" s="161">
        <v>7.7368759180421103</v>
      </c>
      <c r="F20" s="161">
        <v>7.7080231223444811</v>
      </c>
      <c r="G20" s="1"/>
      <c r="H20" s="1"/>
    </row>
    <row r="21" spans="1:8" x14ac:dyDescent="0.2">
      <c r="A21" s="21" t="s">
        <v>93</v>
      </c>
      <c r="B21" s="161">
        <v>8.6006218116556088</v>
      </c>
      <c r="C21" s="161">
        <v>10.997636706821364</v>
      </c>
      <c r="D21" s="161">
        <v>9.2898337102063344</v>
      </c>
      <c r="E21" s="161">
        <v>8.1106862107451843</v>
      </c>
      <c r="F21" s="161">
        <v>7.9564733369463454</v>
      </c>
      <c r="G21" s="1"/>
      <c r="H21" s="1"/>
    </row>
    <row r="22" spans="1:8" x14ac:dyDescent="0.2">
      <c r="A22" s="91"/>
      <c r="B22" s="137"/>
      <c r="C22" s="137"/>
      <c r="D22" s="137"/>
      <c r="E22" s="137"/>
      <c r="F22" s="137"/>
      <c r="G22" s="1"/>
      <c r="H22" s="1"/>
    </row>
    <row r="23" spans="1:8" x14ac:dyDescent="0.2">
      <c r="A23" s="92" t="s">
        <v>8</v>
      </c>
      <c r="G23" s="64"/>
      <c r="H23" s="1"/>
    </row>
    <row r="24" spans="1:8" x14ac:dyDescent="0.2">
      <c r="A24" s="93" t="s">
        <v>82</v>
      </c>
      <c r="B24" s="137">
        <v>6.1240223952694617</v>
      </c>
      <c r="C24" s="137">
        <v>6.2591325743791808</v>
      </c>
      <c r="D24" s="137">
        <v>5.3611025934465193</v>
      </c>
      <c r="E24" s="137">
        <v>6.1480915768143385</v>
      </c>
      <c r="F24" s="137">
        <v>6.1930430113205208</v>
      </c>
      <c r="G24" s="1"/>
      <c r="H24" s="1"/>
    </row>
    <row r="25" spans="1:8" x14ac:dyDescent="0.2">
      <c r="A25" s="93" t="s">
        <v>83</v>
      </c>
      <c r="B25" s="137">
        <v>7.5613917292684469</v>
      </c>
      <c r="C25" s="137">
        <v>7.5876730949488502</v>
      </c>
      <c r="D25" s="137">
        <v>6.9579249339202205</v>
      </c>
      <c r="E25" s="137">
        <v>7.8409217935822646</v>
      </c>
      <c r="F25" s="137">
        <v>7.3983778742015947</v>
      </c>
      <c r="G25" s="1"/>
      <c r="H25" s="1"/>
    </row>
    <row r="26" spans="1:8" x14ac:dyDescent="0.2">
      <c r="A26" s="93" t="s">
        <v>84</v>
      </c>
      <c r="B26" s="137">
        <v>9.3084054263441995</v>
      </c>
      <c r="C26" s="137">
        <v>12.306902586816024</v>
      </c>
      <c r="D26" s="137">
        <v>8.0944604803052727</v>
      </c>
      <c r="E26" s="137">
        <v>12.32057084851081</v>
      </c>
      <c r="F26" s="137">
        <v>8.1811373163026833</v>
      </c>
      <c r="G26" s="1"/>
      <c r="H26" s="1"/>
    </row>
    <row r="27" spans="1:8" x14ac:dyDescent="0.2">
      <c r="A27" s="93" t="s">
        <v>85</v>
      </c>
      <c r="B27" s="137">
        <v>9.7741834854454464</v>
      </c>
      <c r="C27" s="137">
        <v>13.654168155438345</v>
      </c>
      <c r="D27" s="137">
        <v>9.5773185263905116</v>
      </c>
      <c r="E27" s="137">
        <v>13.782714331042877</v>
      </c>
      <c r="F27" s="137">
        <v>8.3952299233579915</v>
      </c>
      <c r="G27" s="1"/>
      <c r="H27" s="1"/>
    </row>
    <row r="28" spans="1:8" x14ac:dyDescent="0.2">
      <c r="A28" s="94"/>
      <c r="G28" s="1"/>
      <c r="H28" s="1"/>
    </row>
    <row r="29" spans="1:8" x14ac:dyDescent="0.2">
      <c r="A29" s="89" t="s">
        <v>18</v>
      </c>
      <c r="B29" s="136">
        <v>6.760741023709004</v>
      </c>
      <c r="C29" s="136">
        <v>8.1390846285999743</v>
      </c>
      <c r="D29" s="136">
        <v>6.7917701789534473</v>
      </c>
      <c r="E29" s="136">
        <v>6.6814783432128229</v>
      </c>
      <c r="F29" s="136">
        <v>6.6185707138237113</v>
      </c>
      <c r="G29" s="63"/>
      <c r="H29" s="1"/>
    </row>
    <row r="30" spans="1:8" x14ac:dyDescent="0.2">
      <c r="A30" s="92" t="s">
        <v>7</v>
      </c>
      <c r="G30" s="64"/>
      <c r="H30" s="1"/>
    </row>
    <row r="31" spans="1:8" x14ac:dyDescent="0.2">
      <c r="A31" s="21" t="s">
        <v>92</v>
      </c>
      <c r="B31" s="161">
        <v>6.5773275075045721</v>
      </c>
      <c r="C31" s="161">
        <v>7.4769861209356776</v>
      </c>
      <c r="D31" s="161">
        <v>6.5655433939736385</v>
      </c>
      <c r="E31" s="161">
        <v>6.4264804108858327</v>
      </c>
      <c r="F31" s="161">
        <v>6.5241881188434148</v>
      </c>
      <c r="G31" s="1"/>
      <c r="H31" s="1"/>
    </row>
    <row r="32" spans="1:8" x14ac:dyDescent="0.2">
      <c r="A32" s="21" t="s">
        <v>93</v>
      </c>
      <c r="B32" s="161">
        <v>6.9331649752527902</v>
      </c>
      <c r="C32" s="161">
        <v>9.1769754313760892</v>
      </c>
      <c r="D32" s="161">
        <v>7.4043364305256434</v>
      </c>
      <c r="E32" s="161">
        <v>6.8701692489291464</v>
      </c>
      <c r="F32" s="161">
        <v>6.6497531748045953</v>
      </c>
      <c r="G32" s="1"/>
      <c r="H32" s="1"/>
    </row>
    <row r="33" spans="1:8" x14ac:dyDescent="0.2">
      <c r="A33" s="90"/>
      <c r="B33" s="137"/>
      <c r="C33" s="137"/>
      <c r="D33" s="137"/>
      <c r="E33" s="137"/>
      <c r="F33" s="137"/>
      <c r="G33" s="1"/>
      <c r="H33" s="1"/>
    </row>
    <row r="34" spans="1:8" x14ac:dyDescent="0.2">
      <c r="A34" s="92" t="s">
        <v>8</v>
      </c>
      <c r="G34" s="64"/>
      <c r="H34" s="1"/>
    </row>
    <row r="35" spans="1:8" x14ac:dyDescent="0.2">
      <c r="A35" s="93" t="s">
        <v>82</v>
      </c>
      <c r="B35" s="137">
        <v>5.8421689753136947</v>
      </c>
      <c r="C35" s="137">
        <v>6.3787292324182712</v>
      </c>
      <c r="D35" s="137">
        <v>5.5754205607476655</v>
      </c>
      <c r="E35" s="137">
        <v>5.8927378495634404</v>
      </c>
      <c r="F35" s="137">
        <v>5.7213810955468967</v>
      </c>
      <c r="G35" s="1"/>
      <c r="H35" s="1"/>
    </row>
    <row r="36" spans="1:8" x14ac:dyDescent="0.2">
      <c r="A36" s="93" t="s">
        <v>83</v>
      </c>
      <c r="B36" s="137">
        <v>6.7998020013461176</v>
      </c>
      <c r="C36" s="137">
        <v>7.2527033032143375</v>
      </c>
      <c r="D36" s="137">
        <v>6.3330921718998683</v>
      </c>
      <c r="E36" s="137">
        <v>7.2401614718627076</v>
      </c>
      <c r="F36" s="137">
        <v>6.7450916368232594</v>
      </c>
      <c r="G36" s="1"/>
      <c r="H36" s="1"/>
    </row>
    <row r="37" spans="1:8" x14ac:dyDescent="0.2">
      <c r="A37" s="93" t="s">
        <v>84</v>
      </c>
      <c r="B37" s="137">
        <v>7.2640279450477259</v>
      </c>
      <c r="C37" s="137">
        <v>11.202144689054512</v>
      </c>
      <c r="D37" s="137">
        <v>7.0561727017185794</v>
      </c>
      <c r="E37" s="137">
        <v>11.106979334240814</v>
      </c>
      <c r="F37" s="137">
        <v>6.8846664161754667</v>
      </c>
      <c r="G37" s="1"/>
      <c r="H37" s="1"/>
    </row>
    <row r="38" spans="1:8" x14ac:dyDescent="0.2">
      <c r="A38" s="93" t="s">
        <v>85</v>
      </c>
      <c r="B38" s="137">
        <v>7.0471488140961682</v>
      </c>
      <c r="C38" s="137">
        <v>12.63089915548932</v>
      </c>
      <c r="D38" s="137">
        <v>7.0457306422249877</v>
      </c>
      <c r="E38" s="137">
        <v>11.519221294389631</v>
      </c>
      <c r="F38" s="137">
        <v>6.6070970868098433</v>
      </c>
      <c r="G38" s="1"/>
      <c r="H38" s="1"/>
    </row>
    <row r="39" spans="1:8" x14ac:dyDescent="0.2">
      <c r="A39" s="87"/>
      <c r="B39" s="86"/>
      <c r="C39" s="88"/>
      <c r="D39" s="88"/>
      <c r="E39" s="88"/>
      <c r="F39" s="88"/>
      <c r="G39" s="1"/>
      <c r="H39" s="1"/>
    </row>
    <row r="40" spans="1:8" x14ac:dyDescent="0.2">
      <c r="A40" s="57" t="str">
        <f>'C01'!A40</f>
        <v>Fuente: Instituto Nacional de Estadística (INE). LXXXI Encuesta Permanente de Hogares de Propósitos Múltiples, Junio 2024.</v>
      </c>
      <c r="B40" s="25"/>
      <c r="G40" s="1"/>
      <c r="H40" s="1"/>
    </row>
    <row r="41" spans="1:8" x14ac:dyDescent="0.2">
      <c r="A41" s="57"/>
      <c r="B41" s="25"/>
      <c r="G41" s="1"/>
      <c r="H41" s="1"/>
    </row>
    <row r="42" spans="1:8" x14ac:dyDescent="0.2">
      <c r="A42" s="57"/>
      <c r="B42" s="25"/>
      <c r="G42" s="1"/>
      <c r="H42" s="1"/>
    </row>
    <row r="43" spans="1:8" x14ac:dyDescent="0.2">
      <c r="A43" s="57"/>
      <c r="B43" s="25"/>
      <c r="G43" s="1"/>
      <c r="H43" s="1"/>
    </row>
    <row r="44" spans="1:8" x14ac:dyDescent="0.2">
      <c r="A44" s="40"/>
      <c r="B44" s="138"/>
      <c r="G44" s="137"/>
      <c r="H44" s="1"/>
    </row>
    <row r="45" spans="1:8" ht="23.25" customHeight="1" x14ac:dyDescent="0.2">
      <c r="A45" s="184" t="s">
        <v>73</v>
      </c>
      <c r="B45" s="184"/>
      <c r="C45" s="184"/>
      <c r="D45" s="184"/>
      <c r="E45" s="184"/>
      <c r="F45" s="184"/>
      <c r="G45" s="184"/>
      <c r="H45" s="1"/>
    </row>
    <row r="46" spans="1:8" x14ac:dyDescent="0.2">
      <c r="A46" s="134" t="s">
        <v>77</v>
      </c>
      <c r="B46" s="139" t="s">
        <v>77</v>
      </c>
      <c r="C46" s="139"/>
      <c r="D46" s="139"/>
      <c r="E46" s="139"/>
      <c r="F46" s="139"/>
      <c r="G46" s="137"/>
      <c r="H46" s="1"/>
    </row>
    <row r="47" spans="1:8" x14ac:dyDescent="0.2">
      <c r="A47" s="186" t="s">
        <v>11</v>
      </c>
      <c r="B47" s="191" t="s">
        <v>13</v>
      </c>
      <c r="C47" s="191"/>
      <c r="D47" s="191"/>
      <c r="E47" s="191"/>
      <c r="F47" s="191"/>
      <c r="G47" s="191"/>
      <c r="H47" s="1"/>
    </row>
    <row r="48" spans="1:8" x14ac:dyDescent="0.2">
      <c r="A48" s="187"/>
      <c r="B48" s="185" t="s">
        <v>0</v>
      </c>
      <c r="C48" s="192"/>
      <c r="D48" s="192"/>
      <c r="E48" s="185" t="s">
        <v>6</v>
      </c>
      <c r="F48" s="185" t="s">
        <v>10</v>
      </c>
      <c r="G48" s="185"/>
      <c r="H48" s="1"/>
    </row>
    <row r="49" spans="1:8" x14ac:dyDescent="0.2">
      <c r="A49" s="188"/>
      <c r="B49" s="189"/>
      <c r="C49" s="140" t="s">
        <v>4</v>
      </c>
      <c r="D49" s="140" t="s">
        <v>5</v>
      </c>
      <c r="E49" s="183"/>
      <c r="F49" s="183"/>
      <c r="G49" s="183"/>
      <c r="H49" s="1"/>
    </row>
    <row r="50" spans="1:8" x14ac:dyDescent="0.2">
      <c r="A50" s="141"/>
      <c r="B50" s="142"/>
      <c r="C50" s="139"/>
      <c r="D50" s="139"/>
      <c r="E50" s="143"/>
      <c r="F50" s="143"/>
      <c r="G50" s="137"/>
      <c r="H50" s="1"/>
    </row>
    <row r="51" spans="1:8" x14ac:dyDescent="0.2">
      <c r="A51" s="144" t="s">
        <v>1</v>
      </c>
      <c r="B51" s="136">
        <v>9.3545344965976511</v>
      </c>
      <c r="C51" s="136">
        <v>11.344743830558976</v>
      </c>
      <c r="D51" s="136">
        <v>9.9178904103469154</v>
      </c>
      <c r="E51" s="136">
        <v>8.7662095480277298</v>
      </c>
      <c r="F51" s="136">
        <v>8.8537809737553257</v>
      </c>
      <c r="G51" s="136"/>
      <c r="H51" s="1"/>
    </row>
    <row r="52" spans="1:8" x14ac:dyDescent="0.2">
      <c r="A52" s="145" t="s">
        <v>7</v>
      </c>
      <c r="G52" s="136"/>
      <c r="H52" s="1"/>
    </row>
    <row r="53" spans="1:8" x14ac:dyDescent="0.2">
      <c r="A53" s="146" t="s">
        <v>80</v>
      </c>
      <c r="B53" s="161">
        <v>9.159015422870846</v>
      </c>
      <c r="C53" s="161">
        <v>11.30197218641139</v>
      </c>
      <c r="D53" s="161">
        <v>9.3392492878388946</v>
      </c>
      <c r="E53" s="161">
        <v>8.5800233606313956</v>
      </c>
      <c r="F53" s="161">
        <v>8.8879979239652265</v>
      </c>
      <c r="G53" s="137"/>
      <c r="H53" s="1"/>
    </row>
    <row r="54" spans="1:8" x14ac:dyDescent="0.2">
      <c r="A54" s="146" t="s">
        <v>81</v>
      </c>
      <c r="B54" s="161">
        <v>9.5250803044856838</v>
      </c>
      <c r="C54" s="161">
        <v>11.40637969880232</v>
      </c>
      <c r="D54" s="161">
        <v>10.489987028448567</v>
      </c>
      <c r="E54" s="161">
        <v>8.9240126850603794</v>
      </c>
      <c r="F54" s="161">
        <v>8.835112558402944</v>
      </c>
      <c r="G54" s="137"/>
      <c r="H54" s="1"/>
    </row>
    <row r="55" spans="1:8" x14ac:dyDescent="0.2">
      <c r="A55" s="144"/>
      <c r="B55" s="137"/>
      <c r="C55" s="137"/>
      <c r="D55" s="137"/>
      <c r="E55" s="137"/>
      <c r="F55" s="137"/>
      <c r="G55" s="137"/>
      <c r="H55" s="1"/>
    </row>
    <row r="56" spans="1:8" x14ac:dyDescent="0.2">
      <c r="A56" s="145" t="s">
        <v>8</v>
      </c>
      <c r="G56" s="136"/>
      <c r="H56" s="1"/>
    </row>
    <row r="57" spans="1:8" x14ac:dyDescent="0.2">
      <c r="A57" s="147" t="s">
        <v>82</v>
      </c>
      <c r="B57" s="137">
        <v>6.0859492488641918</v>
      </c>
      <c r="C57" s="137">
        <v>6.8666666666666663</v>
      </c>
      <c r="D57" s="137">
        <v>6</v>
      </c>
      <c r="E57" s="137">
        <v>6.0457580198664695</v>
      </c>
      <c r="F57" s="137">
        <v>6.5105105105105112</v>
      </c>
      <c r="G57" s="137"/>
      <c r="H57" s="1"/>
    </row>
    <row r="58" spans="1:8" x14ac:dyDescent="0.2">
      <c r="A58" s="147" t="s">
        <v>83</v>
      </c>
      <c r="B58" s="137">
        <v>8.0526612265569657</v>
      </c>
      <c r="C58" s="137">
        <v>7.743270389714743</v>
      </c>
      <c r="D58" s="137">
        <v>7.5398252826310364</v>
      </c>
      <c r="E58" s="137">
        <v>8.275158016629943</v>
      </c>
      <c r="F58" s="137">
        <v>7.6938854865364048</v>
      </c>
      <c r="G58" s="137"/>
      <c r="H58" s="1"/>
    </row>
    <row r="59" spans="1:8" x14ac:dyDescent="0.2">
      <c r="A59" s="147" t="s">
        <v>84</v>
      </c>
      <c r="B59" s="137">
        <v>10.581867606574756</v>
      </c>
      <c r="C59" s="137">
        <v>11.219534883720932</v>
      </c>
      <c r="D59" s="137">
        <v>9.0981645637215252</v>
      </c>
      <c r="E59" s="137">
        <v>12.419001355625845</v>
      </c>
      <c r="F59" s="137">
        <v>9.6292045493829299</v>
      </c>
      <c r="G59" s="137"/>
      <c r="H59" s="1"/>
    </row>
    <row r="60" spans="1:8" x14ac:dyDescent="0.2">
      <c r="A60" s="147" t="s">
        <v>85</v>
      </c>
      <c r="B60" s="137">
        <v>11.30509177104517</v>
      </c>
      <c r="C60" s="137">
        <v>13.756466462078034</v>
      </c>
      <c r="D60" s="137">
        <v>10.742343146000591</v>
      </c>
      <c r="E60" s="137">
        <v>14.332455273844802</v>
      </c>
      <c r="F60" s="137">
        <v>9.5557285768214424</v>
      </c>
      <c r="G60" s="137"/>
      <c r="H60" s="1"/>
    </row>
    <row r="61" spans="1:8" x14ac:dyDescent="0.2">
      <c r="A61" s="148"/>
      <c r="G61" s="137"/>
      <c r="H61" s="1"/>
    </row>
    <row r="62" spans="1:8" x14ac:dyDescent="0.2">
      <c r="A62" s="144" t="s">
        <v>2</v>
      </c>
      <c r="B62" s="136">
        <v>8.5960674822277685</v>
      </c>
      <c r="C62" s="136">
        <v>10.719737626714371</v>
      </c>
      <c r="D62" s="136">
        <v>8.8706272068726992</v>
      </c>
      <c r="E62" s="136">
        <v>8.2984550423235497</v>
      </c>
      <c r="F62" s="136">
        <v>7.6467004302958754</v>
      </c>
      <c r="G62" s="136"/>
      <c r="H62" s="1"/>
    </row>
    <row r="63" spans="1:8" x14ac:dyDescent="0.2">
      <c r="A63" s="145" t="s">
        <v>7</v>
      </c>
      <c r="G63" s="136"/>
      <c r="H63" s="1"/>
    </row>
    <row r="64" spans="1:8" x14ac:dyDescent="0.2">
      <c r="A64" s="147" t="s">
        <v>80</v>
      </c>
      <c r="B64" s="161">
        <v>8.5446195550300583</v>
      </c>
      <c r="C64" s="161">
        <v>11.388542963885431</v>
      </c>
      <c r="D64" s="161">
        <v>8.5971823720945313</v>
      </c>
      <c r="E64" s="161">
        <v>8.0407706266167356</v>
      </c>
      <c r="F64" s="161">
        <v>7.8743394010569583</v>
      </c>
      <c r="G64" s="137"/>
      <c r="H64" s="1"/>
    </row>
    <row r="65" spans="1:8" x14ac:dyDescent="0.2">
      <c r="A65" s="147" t="s">
        <v>81</v>
      </c>
      <c r="B65" s="161">
        <v>8.6441093308199779</v>
      </c>
      <c r="C65" s="161">
        <v>10.105263157894735</v>
      </c>
      <c r="D65" s="161">
        <v>9.2251807883626622</v>
      </c>
      <c r="E65" s="161">
        <v>8.5677966101694931</v>
      </c>
      <c r="F65" s="161">
        <v>7.5669700241657658</v>
      </c>
      <c r="G65" s="137"/>
      <c r="H65" s="1"/>
    </row>
    <row r="66" spans="1:8" x14ac:dyDescent="0.2">
      <c r="A66" s="148"/>
      <c r="B66" s="137"/>
      <c r="C66" s="137"/>
      <c r="D66" s="137"/>
      <c r="E66" s="137"/>
      <c r="F66" s="137"/>
      <c r="G66" s="137"/>
      <c r="H66" s="1"/>
    </row>
    <row r="67" spans="1:8" x14ac:dyDescent="0.2">
      <c r="A67" s="145" t="s">
        <v>8</v>
      </c>
      <c r="G67" s="136"/>
      <c r="H67" s="1"/>
    </row>
    <row r="68" spans="1:8" x14ac:dyDescent="0.2">
      <c r="A68" s="147" t="s">
        <v>82</v>
      </c>
      <c r="B68" s="137">
        <v>6.2196503120737407</v>
      </c>
      <c r="C68" s="137">
        <v>6.0769230769230766</v>
      </c>
      <c r="D68" s="137">
        <v>6</v>
      </c>
      <c r="E68" s="137">
        <v>6.3316719090249203</v>
      </c>
      <c r="F68" s="137">
        <v>4.8235294117647056</v>
      </c>
      <c r="G68" s="137"/>
      <c r="H68" s="1"/>
    </row>
    <row r="69" spans="1:8" x14ac:dyDescent="0.2">
      <c r="A69" s="147" t="s">
        <v>83</v>
      </c>
      <c r="B69" s="137">
        <v>7.7910810387167562</v>
      </c>
      <c r="C69" s="137">
        <v>7.0791556728232186</v>
      </c>
      <c r="D69" s="137">
        <v>7.3750634840020322</v>
      </c>
      <c r="E69" s="137">
        <v>8.0753333333333366</v>
      </c>
      <c r="F69" s="137">
        <v>7.6719514002074369</v>
      </c>
      <c r="G69" s="137"/>
      <c r="H69" s="1"/>
    </row>
    <row r="70" spans="1:8" x14ac:dyDescent="0.2">
      <c r="A70" s="147" t="s">
        <v>84</v>
      </c>
      <c r="B70" s="137">
        <v>9.2371927522333834</v>
      </c>
      <c r="C70" s="137">
        <v>12.540983606557376</v>
      </c>
      <c r="D70" s="137">
        <v>7.9297694426990155</v>
      </c>
      <c r="E70" s="137">
        <v>12.938016528925619</v>
      </c>
      <c r="F70" s="137">
        <v>7.6994043847421105</v>
      </c>
      <c r="G70" s="137"/>
      <c r="H70" s="1"/>
    </row>
    <row r="71" spans="1:8" x14ac:dyDescent="0.2">
      <c r="A71" s="147" t="s">
        <v>85</v>
      </c>
      <c r="B71" s="137">
        <v>10.110798054231088</v>
      </c>
      <c r="C71" s="137">
        <v>14.168224299065422</v>
      </c>
      <c r="D71" s="137">
        <v>10.098670345250412</v>
      </c>
      <c r="E71" s="137">
        <v>14.5</v>
      </c>
      <c r="F71" s="137">
        <v>7.9846953791817912</v>
      </c>
      <c r="G71" s="137"/>
      <c r="H71" s="1"/>
    </row>
    <row r="72" spans="1:8" x14ac:dyDescent="0.2">
      <c r="A72" s="148"/>
      <c r="G72" s="137"/>
      <c r="H72" s="1"/>
    </row>
    <row r="73" spans="1:8" x14ac:dyDescent="0.2">
      <c r="A73" s="144" t="s">
        <v>86</v>
      </c>
      <c r="G73" s="136"/>
      <c r="H73" s="1"/>
    </row>
    <row r="74" spans="1:8" x14ac:dyDescent="0.2">
      <c r="A74" s="145" t="s">
        <v>7</v>
      </c>
      <c r="B74" s="136">
        <v>8.0153346004084263</v>
      </c>
      <c r="C74" s="136">
        <v>10.279506873874247</v>
      </c>
      <c r="D74" s="136">
        <v>8.2185814743136785</v>
      </c>
      <c r="E74" s="136">
        <v>7.5083403756234794</v>
      </c>
      <c r="F74" s="136">
        <v>7.7318453009062464</v>
      </c>
      <c r="G74" s="136"/>
      <c r="H74" s="1"/>
    </row>
    <row r="75" spans="1:8" x14ac:dyDescent="0.2">
      <c r="A75" s="146" t="s">
        <v>80</v>
      </c>
      <c r="B75" s="161">
        <v>7.6704193781359713</v>
      </c>
      <c r="C75" s="161">
        <v>9.4490593932177873</v>
      </c>
      <c r="D75" s="161">
        <v>7.7272426211584628</v>
      </c>
      <c r="E75" s="161">
        <v>7.3065307634794907</v>
      </c>
      <c r="F75" s="161">
        <v>7.3685007443421107</v>
      </c>
      <c r="G75" s="137"/>
      <c r="H75" s="1"/>
    </row>
    <row r="76" spans="1:8" x14ac:dyDescent="0.2">
      <c r="A76" s="146" t="s">
        <v>81</v>
      </c>
      <c r="B76" s="161">
        <v>8.3076929538476865</v>
      </c>
      <c r="C76" s="161">
        <v>11.065381778671663</v>
      </c>
      <c r="D76" s="161">
        <v>8.9124087379253911</v>
      </c>
      <c r="E76" s="161">
        <v>7.6791845470264501</v>
      </c>
      <c r="F76" s="161">
        <v>7.8594695603627649</v>
      </c>
      <c r="G76" s="137"/>
      <c r="H76" s="1"/>
    </row>
    <row r="77" spans="1:8" x14ac:dyDescent="0.2">
      <c r="A77" s="148"/>
      <c r="B77" s="137"/>
      <c r="C77" s="137"/>
      <c r="D77" s="137"/>
      <c r="E77" s="137"/>
      <c r="F77" s="137"/>
      <c r="G77" s="137"/>
      <c r="H77" s="1"/>
    </row>
    <row r="78" spans="1:8" x14ac:dyDescent="0.2">
      <c r="A78" s="145" t="s">
        <v>8</v>
      </c>
      <c r="G78" s="136"/>
      <c r="H78" s="1"/>
    </row>
    <row r="79" spans="1:8" x14ac:dyDescent="0.2">
      <c r="A79" s="147" t="s">
        <v>82</v>
      </c>
      <c r="B79" s="137">
        <v>6.1195266827266099</v>
      </c>
      <c r="C79" s="137">
        <v>6.2315791378650811</v>
      </c>
      <c r="D79" s="137">
        <v>5.3290174223467268</v>
      </c>
      <c r="E79" s="137">
        <v>6.1501395115342472</v>
      </c>
      <c r="F79" s="137">
        <v>6.2712781325875833</v>
      </c>
      <c r="G79" s="137"/>
      <c r="H79" s="1"/>
    </row>
    <row r="80" spans="1:8" x14ac:dyDescent="0.2">
      <c r="A80" s="147" t="s">
        <v>83</v>
      </c>
      <c r="B80" s="137">
        <v>7.3742700316945431</v>
      </c>
      <c r="C80" s="137">
        <v>7.6142646856300047</v>
      </c>
      <c r="D80" s="137">
        <v>6.77874793759106</v>
      </c>
      <c r="E80" s="137">
        <v>7.6155664151376543</v>
      </c>
      <c r="F80" s="137">
        <v>7.3014692040819744</v>
      </c>
      <c r="G80" s="137"/>
      <c r="H80" s="1"/>
    </row>
    <row r="81" spans="1:8" x14ac:dyDescent="0.2">
      <c r="A81" s="147" t="s">
        <v>84</v>
      </c>
      <c r="B81" s="137">
        <v>8.9516275822909162</v>
      </c>
      <c r="C81" s="137">
        <v>12.55169242585254</v>
      </c>
      <c r="D81" s="137">
        <v>7.8937256075193778</v>
      </c>
      <c r="E81" s="137">
        <v>12.072021723706857</v>
      </c>
      <c r="F81" s="137">
        <v>8.0109477791622776</v>
      </c>
      <c r="G81" s="137"/>
      <c r="H81" s="1"/>
    </row>
    <row r="82" spans="1:8" x14ac:dyDescent="0.2">
      <c r="A82" s="147" t="s">
        <v>85</v>
      </c>
      <c r="B82" s="137">
        <v>9.1425841562492209</v>
      </c>
      <c r="C82" s="137">
        <v>13.360075985211799</v>
      </c>
      <c r="D82" s="137">
        <v>9.0872864047832191</v>
      </c>
      <c r="E82" s="137">
        <v>12.916535733563251</v>
      </c>
      <c r="F82" s="137">
        <v>8.1872839237962403</v>
      </c>
      <c r="G82" s="137"/>
      <c r="H82" s="1"/>
    </row>
    <row r="83" spans="1:8" x14ac:dyDescent="0.2">
      <c r="A83" s="149"/>
      <c r="B83" s="150"/>
      <c r="C83" s="150"/>
      <c r="D83" s="150"/>
      <c r="E83" s="150"/>
      <c r="F83" s="150"/>
      <c r="G83" s="137"/>
      <c r="H83" s="1"/>
    </row>
    <row r="84" spans="1:8" x14ac:dyDescent="0.2">
      <c r="A84" s="57" t="str">
        <f>$A$40</f>
        <v>Fuente: Instituto Nacional de Estadística (INE). LXXXI Encuesta Permanente de Hogares de Propósitos Múltiples, Junio 2024.</v>
      </c>
      <c r="B84" s="151"/>
      <c r="C84" s="151"/>
      <c r="D84" s="151"/>
      <c r="E84" s="151"/>
      <c r="F84" s="151"/>
      <c r="G84" s="137"/>
      <c r="H84" s="1"/>
    </row>
    <row r="85" spans="1:8" x14ac:dyDescent="0.2">
      <c r="A85" s="40"/>
      <c r="B85" s="151"/>
      <c r="C85" s="152"/>
      <c r="D85" s="151"/>
      <c r="E85" s="151"/>
      <c r="F85" s="151"/>
      <c r="G85" s="137"/>
      <c r="H85" s="1"/>
    </row>
    <row r="86" spans="1:8" x14ac:dyDescent="0.2">
      <c r="A86" s="6"/>
      <c r="B86" s="66"/>
      <c r="C86" s="66"/>
      <c r="D86" s="66"/>
      <c r="E86" s="66"/>
      <c r="F86" s="66"/>
      <c r="G86" s="1"/>
      <c r="H86" s="1"/>
    </row>
    <row r="87" spans="1:8" x14ac:dyDescent="0.2">
      <c r="A87" s="6"/>
      <c r="B87" s="66"/>
      <c r="C87" s="66"/>
      <c r="D87" s="66"/>
      <c r="E87" s="66"/>
      <c r="F87" s="66"/>
      <c r="G87" s="1"/>
      <c r="H87" s="1"/>
    </row>
    <row r="88" spans="1:8" x14ac:dyDescent="0.2">
      <c r="A88" s="6"/>
      <c r="B88" s="66"/>
      <c r="C88" s="66"/>
      <c r="D88" s="66"/>
      <c r="E88" s="66"/>
      <c r="F88" s="66"/>
      <c r="G88" s="1"/>
      <c r="H88" s="1"/>
    </row>
    <row r="89" spans="1:8" x14ac:dyDescent="0.2">
      <c r="A89" s="6"/>
      <c r="B89" s="66"/>
      <c r="C89" s="66"/>
      <c r="D89" s="66"/>
      <c r="E89" s="66"/>
      <c r="F89" s="66"/>
      <c r="G89" s="1"/>
      <c r="H89" s="1"/>
    </row>
    <row r="90" spans="1:8" x14ac:dyDescent="0.2">
      <c r="A90" s="6"/>
      <c r="B90" s="66"/>
      <c r="C90" s="66"/>
      <c r="D90" s="66"/>
      <c r="E90" s="66"/>
      <c r="F90" s="66"/>
      <c r="G90" s="1"/>
      <c r="H90" s="1"/>
    </row>
    <row r="91" spans="1:8" x14ac:dyDescent="0.2">
      <c r="A91" s="6"/>
      <c r="B91" s="66"/>
      <c r="C91" s="66"/>
      <c r="D91" s="66"/>
      <c r="E91" s="66"/>
      <c r="F91" s="66"/>
      <c r="G91" s="1"/>
      <c r="H91" s="1"/>
    </row>
    <row r="92" spans="1:8" x14ac:dyDescent="0.2">
      <c r="A92" s="6"/>
      <c r="B92" s="66"/>
      <c r="C92" s="66"/>
      <c r="D92" s="66"/>
      <c r="E92" s="66"/>
      <c r="F92" s="66"/>
      <c r="G92" s="1"/>
      <c r="H92" s="1"/>
    </row>
    <row r="93" spans="1:8" x14ac:dyDescent="0.2">
      <c r="A93" s="6"/>
      <c r="B93" s="66"/>
      <c r="C93" s="66"/>
      <c r="D93" s="66"/>
      <c r="E93" s="66"/>
      <c r="F93" s="66"/>
      <c r="G93" s="1"/>
      <c r="H93" s="1"/>
    </row>
    <row r="94" spans="1:8" x14ac:dyDescent="0.2">
      <c r="A94" s="65"/>
      <c r="B94" s="66"/>
      <c r="C94" s="66"/>
      <c r="D94" s="66"/>
      <c r="E94" s="66"/>
      <c r="F94" s="66"/>
      <c r="G94" s="1"/>
      <c r="H94" s="1"/>
    </row>
    <row r="95" spans="1:8" x14ac:dyDescent="0.2">
      <c r="A95" s="65"/>
      <c r="B95" s="66"/>
      <c r="C95" s="66"/>
      <c r="D95" s="66"/>
      <c r="E95" s="66"/>
      <c r="F95" s="66"/>
      <c r="G95" s="1"/>
      <c r="H95" s="1"/>
    </row>
    <row r="96" spans="1:8" x14ac:dyDescent="0.2">
      <c r="A96" s="67"/>
      <c r="B96" s="25"/>
      <c r="C96" s="25"/>
      <c r="D96" s="25"/>
      <c r="E96" s="25"/>
      <c r="F96" s="25"/>
      <c r="G96" s="1"/>
      <c r="H96" s="1"/>
    </row>
    <row r="97" spans="1:8" x14ac:dyDescent="0.2">
      <c r="A97" s="6"/>
      <c r="B97" s="25"/>
      <c r="C97" s="25"/>
      <c r="D97" s="25"/>
      <c r="E97" s="25"/>
      <c r="F97" s="25"/>
      <c r="G97" s="1"/>
      <c r="H97" s="1"/>
    </row>
    <row r="98" spans="1:8" x14ac:dyDescent="0.2">
      <c r="A98" s="8"/>
      <c r="B98" s="25"/>
    </row>
    <row r="105" spans="1:8" x14ac:dyDescent="0.2">
      <c r="C105" s="68"/>
    </row>
  </sheetData>
  <mergeCells count="16">
    <mergeCell ref="A1:G1"/>
    <mergeCell ref="B3:G3"/>
    <mergeCell ref="G4:G5"/>
    <mergeCell ref="A45:G45"/>
    <mergeCell ref="E48:E49"/>
    <mergeCell ref="F48:F49"/>
    <mergeCell ref="A47:A49"/>
    <mergeCell ref="B4:B5"/>
    <mergeCell ref="C4:D4"/>
    <mergeCell ref="E4:E5"/>
    <mergeCell ref="F4:F5"/>
    <mergeCell ref="B47:G47"/>
    <mergeCell ref="G48:G49"/>
    <mergeCell ref="B48:B49"/>
    <mergeCell ref="C48:D48"/>
    <mergeCell ref="A3:A5"/>
  </mergeCells>
  <phoneticPr fontId="0" type="noConversion"/>
  <printOptions horizontalCentered="1"/>
  <pageMargins left="0.54" right="0" top="0" bottom="0" header="0" footer="0"/>
  <pageSetup paperSize="9" scale="87" firstPageNumber="64" orientation="landscape" useFirstPageNumber="1" r:id="rId1"/>
  <headerFooter alignWithMargins="0">
    <oddFooter>&amp;L&amp;Z&amp;F+&amp;F+&amp;A&amp;C&amp;P&amp;R&amp;D+&amp;T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I84"/>
  <sheetViews>
    <sheetView topLeftCell="A31" zoomScaleNormal="100" workbookViewId="0">
      <selection sqref="A1:H1"/>
    </sheetView>
  </sheetViews>
  <sheetFormatPr baseColWidth="10" defaultRowHeight="10.199999999999999" x14ac:dyDescent="0.2"/>
  <cols>
    <col min="1" max="1" width="29.140625" customWidth="1"/>
    <col min="2" max="2" width="15.7109375" hidden="1" customWidth="1"/>
    <col min="3" max="3" width="13.28515625" customWidth="1"/>
    <col min="4" max="5" width="14.42578125" customWidth="1"/>
    <col min="6" max="6" width="9.140625" hidden="1" customWidth="1"/>
    <col min="7" max="7" width="13" hidden="1" customWidth="1"/>
    <col min="8" max="8" width="12" hidden="1" customWidth="1"/>
    <col min="9" max="9" width="0" hidden="1" customWidth="1"/>
  </cols>
  <sheetData>
    <row r="1" spans="1:8" ht="21.75" customHeight="1" x14ac:dyDescent="0.2">
      <c r="A1" s="199" t="s">
        <v>87</v>
      </c>
      <c r="B1" s="199"/>
      <c r="C1" s="199"/>
      <c r="D1" s="199"/>
      <c r="E1" s="199"/>
      <c r="F1" s="199"/>
      <c r="G1" s="199"/>
      <c r="H1" s="199"/>
    </row>
    <row r="2" spans="1:8" x14ac:dyDescent="0.2">
      <c r="A2" s="1"/>
      <c r="B2" s="1"/>
      <c r="C2" s="8"/>
      <c r="D2" s="8"/>
      <c r="E2" s="8"/>
    </row>
    <row r="3" spans="1:8" x14ac:dyDescent="0.2">
      <c r="A3" s="196" t="s">
        <v>11</v>
      </c>
      <c r="B3" s="196" t="s">
        <v>0</v>
      </c>
      <c r="C3" s="197" t="s">
        <v>14</v>
      </c>
      <c r="D3" s="197"/>
      <c r="E3" s="197"/>
      <c r="F3" s="197" t="s">
        <v>20</v>
      </c>
      <c r="G3" s="197" t="s">
        <v>23</v>
      </c>
      <c r="H3" s="197"/>
    </row>
    <row r="4" spans="1:8" ht="20.399999999999999" x14ac:dyDescent="0.2">
      <c r="A4" s="197"/>
      <c r="B4" s="198"/>
      <c r="C4" s="41" t="s">
        <v>0</v>
      </c>
      <c r="D4" s="41" t="s">
        <v>4</v>
      </c>
      <c r="E4" s="41" t="s">
        <v>5</v>
      </c>
      <c r="F4" s="197"/>
      <c r="G4" s="197"/>
      <c r="H4" s="197"/>
    </row>
    <row r="5" spans="1:8" x14ac:dyDescent="0.2">
      <c r="A5" s="15"/>
      <c r="B5" s="15"/>
      <c r="C5" s="20"/>
      <c r="D5" s="19"/>
      <c r="E5" s="19"/>
    </row>
    <row r="6" spans="1:8" x14ac:dyDescent="0.2">
      <c r="A6" s="99" t="s">
        <v>79</v>
      </c>
      <c r="B6" s="69"/>
      <c r="C6" s="136">
        <v>8222.4494006520363</v>
      </c>
      <c r="D6" s="136">
        <v>8192.4251590716394</v>
      </c>
      <c r="E6" s="136">
        <v>8226.8182004494975</v>
      </c>
      <c r="F6" s="69"/>
      <c r="G6" s="69"/>
      <c r="H6" s="70"/>
    </row>
    <row r="7" spans="1:8" x14ac:dyDescent="0.2">
      <c r="A7" s="101" t="s">
        <v>88</v>
      </c>
      <c r="B7" s="45">
        <v>6444.5907955337088</v>
      </c>
      <c r="C7" s="166"/>
      <c r="D7" s="166"/>
      <c r="E7" s="166"/>
      <c r="F7" s="45">
        <v>0</v>
      </c>
      <c r="G7" s="45">
        <v>0</v>
      </c>
      <c r="H7" s="45"/>
    </row>
    <row r="8" spans="1:8" x14ac:dyDescent="0.2">
      <c r="A8" s="21" t="s">
        <v>92</v>
      </c>
      <c r="B8" s="74">
        <v>6587.8639450396149</v>
      </c>
      <c r="C8" s="161">
        <v>8256.0309049804655</v>
      </c>
      <c r="D8" s="161">
        <v>7841.2863188942447</v>
      </c>
      <c r="E8" s="161">
        <v>8307.1154071350375</v>
      </c>
      <c r="F8" s="74">
        <v>0</v>
      </c>
      <c r="G8" s="74">
        <v>0</v>
      </c>
      <c r="H8" s="79"/>
    </row>
    <row r="9" spans="1:8" x14ac:dyDescent="0.2">
      <c r="A9" s="21" t="s">
        <v>93</v>
      </c>
      <c r="B9" s="72">
        <v>6182.4618274404484</v>
      </c>
      <c r="C9" s="161">
        <v>8162.1492266958976</v>
      </c>
      <c r="D9" s="161">
        <v>8629.4929534636303</v>
      </c>
      <c r="E9" s="161">
        <v>8074.3199316814589</v>
      </c>
      <c r="F9" s="72">
        <v>0</v>
      </c>
      <c r="G9" s="72">
        <v>0</v>
      </c>
      <c r="H9" s="2"/>
    </row>
    <row r="10" spans="1:8" x14ac:dyDescent="0.2">
      <c r="A10" s="98"/>
      <c r="B10" s="2"/>
      <c r="C10" s="166"/>
      <c r="D10" s="137"/>
      <c r="E10" s="137"/>
      <c r="F10" s="2"/>
      <c r="G10" s="2"/>
      <c r="H10" s="2"/>
    </row>
    <row r="11" spans="1:8" x14ac:dyDescent="0.2">
      <c r="A11" s="101" t="s">
        <v>89</v>
      </c>
      <c r="B11" s="45">
        <v>6444.5907955337088</v>
      </c>
      <c r="C11" s="136"/>
      <c r="D11" s="136"/>
      <c r="E11" s="136"/>
      <c r="F11" s="45">
        <v>0</v>
      </c>
      <c r="G11" s="45">
        <v>0</v>
      </c>
      <c r="H11" s="45"/>
    </row>
    <row r="12" spans="1:8" x14ac:dyDescent="0.2">
      <c r="A12" s="102" t="s">
        <v>82</v>
      </c>
      <c r="B12" s="72">
        <v>1634.5552096285701</v>
      </c>
      <c r="C12" s="161">
        <v>3238.7492874708346</v>
      </c>
      <c r="D12" s="161">
        <v>2177.3539579580038</v>
      </c>
      <c r="E12" s="161">
        <v>3549.5971564377155</v>
      </c>
      <c r="F12" s="72">
        <v>0</v>
      </c>
      <c r="G12" s="72">
        <v>0</v>
      </c>
      <c r="H12" s="11"/>
    </row>
    <row r="13" spans="1:8" x14ac:dyDescent="0.2">
      <c r="A13" s="102" t="s">
        <v>83</v>
      </c>
      <c r="B13" s="73">
        <v>4246.0699017676552</v>
      </c>
      <c r="C13" s="161">
        <v>5171.7001999163904</v>
      </c>
      <c r="D13" s="161">
        <v>4283.5764503251958</v>
      </c>
      <c r="E13" s="161">
        <v>5458.1187198118432</v>
      </c>
      <c r="F13" s="73">
        <v>0</v>
      </c>
      <c r="G13" s="73">
        <v>0</v>
      </c>
      <c r="H13" s="2"/>
    </row>
    <row r="14" spans="1:8" x14ac:dyDescent="0.2">
      <c r="A14" s="102" t="s">
        <v>84</v>
      </c>
      <c r="B14" s="74">
        <v>6789.9993984594066</v>
      </c>
      <c r="C14" s="161">
        <v>8699.0787102006361</v>
      </c>
      <c r="D14" s="161">
        <v>9993.4601143114669</v>
      </c>
      <c r="E14" s="161">
        <v>8512.5064659069158</v>
      </c>
      <c r="F14" s="71">
        <v>0</v>
      </c>
      <c r="G14" s="71">
        <v>0</v>
      </c>
      <c r="H14" s="2"/>
    </row>
    <row r="15" spans="1:8" x14ac:dyDescent="0.2">
      <c r="A15" s="102" t="s">
        <v>85</v>
      </c>
      <c r="B15" s="74">
        <v>7513.9853559662315</v>
      </c>
      <c r="C15" s="161">
        <v>9727.4734975647243</v>
      </c>
      <c r="D15" s="161">
        <v>14268.16349534107</v>
      </c>
      <c r="E15" s="161">
        <v>9411.97423409767</v>
      </c>
      <c r="F15" s="71">
        <v>0</v>
      </c>
      <c r="G15" s="71">
        <v>0</v>
      </c>
      <c r="H15" s="2"/>
    </row>
    <row r="16" spans="1:8" x14ac:dyDescent="0.2">
      <c r="A16" s="100"/>
      <c r="B16" s="2"/>
      <c r="C16" s="166"/>
      <c r="D16" s="166"/>
      <c r="E16" s="166"/>
      <c r="F16" s="2"/>
      <c r="G16" s="2"/>
      <c r="H16" s="2"/>
    </row>
    <row r="17" spans="1:9" x14ac:dyDescent="0.2">
      <c r="A17" s="99" t="s">
        <v>17</v>
      </c>
      <c r="B17" s="69"/>
      <c r="C17" s="136">
        <v>9936.2550829347801</v>
      </c>
      <c r="D17" s="136">
        <v>9175.9114203084482</v>
      </c>
      <c r="E17" s="136">
        <v>10088.101645477269</v>
      </c>
      <c r="F17" s="69"/>
      <c r="G17" s="69"/>
      <c r="H17" s="69"/>
    </row>
    <row r="18" spans="1:9" x14ac:dyDescent="0.2">
      <c r="A18" s="101" t="s">
        <v>90</v>
      </c>
      <c r="B18" s="45">
        <v>7938.2007952590475</v>
      </c>
      <c r="C18" s="166"/>
      <c r="D18" s="166"/>
      <c r="E18" s="166"/>
      <c r="F18" s="45"/>
      <c r="G18" s="45"/>
      <c r="H18" s="45"/>
    </row>
    <row r="19" spans="1:9" x14ac:dyDescent="0.2">
      <c r="A19" s="21" t="s">
        <v>92</v>
      </c>
      <c r="B19" s="72">
        <v>8608.1026735197447</v>
      </c>
      <c r="C19" s="161">
        <v>10341.443929001427</v>
      </c>
      <c r="D19" s="161">
        <v>8970.4585688982061</v>
      </c>
      <c r="E19" s="161">
        <v>10592.430455224305</v>
      </c>
      <c r="F19" s="72">
        <v>0</v>
      </c>
      <c r="G19" s="72">
        <v>0</v>
      </c>
      <c r="H19" s="72"/>
    </row>
    <row r="20" spans="1:9" x14ac:dyDescent="0.2">
      <c r="A20" s="21" t="s">
        <v>93</v>
      </c>
      <c r="B20" s="72">
        <v>7019.9698173307943</v>
      </c>
      <c r="C20" s="161">
        <v>9381.0147741367637</v>
      </c>
      <c r="D20" s="161">
        <v>9414.5914862950012</v>
      </c>
      <c r="E20" s="161">
        <v>9373.5177095382223</v>
      </c>
      <c r="F20" s="72">
        <v>0</v>
      </c>
      <c r="G20" s="72">
        <v>0</v>
      </c>
      <c r="H20" s="72"/>
    </row>
    <row r="21" spans="1:9" x14ac:dyDescent="0.2">
      <c r="A21" s="98"/>
      <c r="B21" s="2"/>
      <c r="C21" s="166"/>
      <c r="D21" s="137"/>
      <c r="E21" s="137"/>
      <c r="F21" s="2"/>
      <c r="G21" s="2"/>
      <c r="H21" s="2"/>
    </row>
    <row r="22" spans="1:9" x14ac:dyDescent="0.2">
      <c r="A22" s="101" t="s">
        <v>89</v>
      </c>
      <c r="B22" s="45">
        <v>7938.2007952590475</v>
      </c>
      <c r="C22" s="136"/>
      <c r="D22" s="136"/>
      <c r="E22" s="136"/>
      <c r="F22" s="45"/>
      <c r="G22" s="45"/>
      <c r="H22" s="45"/>
    </row>
    <row r="23" spans="1:9" x14ac:dyDescent="0.2">
      <c r="A23" s="102" t="s">
        <v>82</v>
      </c>
      <c r="B23" s="72">
        <v>2165.5461806802173</v>
      </c>
      <c r="C23" s="161">
        <v>3549.9846018500311</v>
      </c>
      <c r="D23" s="161">
        <v>2253.6658569656802</v>
      </c>
      <c r="E23" s="161">
        <v>4170.0623163658602</v>
      </c>
      <c r="F23" s="72">
        <v>0</v>
      </c>
      <c r="G23" s="72">
        <v>0</v>
      </c>
      <c r="H23" s="72"/>
    </row>
    <row r="24" spans="1:9" x14ac:dyDescent="0.2">
      <c r="A24" s="102" t="s">
        <v>83</v>
      </c>
      <c r="B24" s="72">
        <v>5546.174155082047</v>
      </c>
      <c r="C24" s="161">
        <v>5786.5173596586492</v>
      </c>
      <c r="D24" s="161">
        <v>4809.4688082812909</v>
      </c>
      <c r="E24" s="161">
        <v>6226.1292479575113</v>
      </c>
      <c r="F24" s="72">
        <v>0</v>
      </c>
      <c r="G24" s="72">
        <v>0</v>
      </c>
      <c r="H24" s="72"/>
    </row>
    <row r="25" spans="1:9" x14ac:dyDescent="0.2">
      <c r="A25" s="102" t="s">
        <v>84</v>
      </c>
      <c r="B25" s="75">
        <v>7815.3671411396681</v>
      </c>
      <c r="C25" s="161">
        <v>10066.180967839031</v>
      </c>
      <c r="D25" s="161">
        <v>10087.503384304204</v>
      </c>
      <c r="E25" s="161">
        <v>10061.547456612734</v>
      </c>
      <c r="F25" s="72">
        <v>0</v>
      </c>
      <c r="G25" s="72">
        <v>0</v>
      </c>
      <c r="H25" s="72"/>
    </row>
    <row r="26" spans="1:9" x14ac:dyDescent="0.2">
      <c r="A26" s="102" t="s">
        <v>85</v>
      </c>
      <c r="B26" s="75">
        <v>9023.5927801954858</v>
      </c>
      <c r="C26" s="161">
        <v>11756.79697745687</v>
      </c>
      <c r="D26" s="161">
        <v>14621.448100693246</v>
      </c>
      <c r="E26" s="161">
        <v>11458.219677222165</v>
      </c>
      <c r="F26" s="72">
        <v>0</v>
      </c>
      <c r="G26" s="72">
        <v>0</v>
      </c>
      <c r="H26" s="72"/>
    </row>
    <row r="27" spans="1:9" x14ac:dyDescent="0.2">
      <c r="A27" s="100"/>
      <c r="B27" s="2"/>
      <c r="C27" s="166"/>
      <c r="D27" s="137"/>
      <c r="E27" s="137"/>
      <c r="F27" s="2"/>
      <c r="G27" s="2"/>
      <c r="H27" s="2"/>
    </row>
    <row r="28" spans="1:9" x14ac:dyDescent="0.2">
      <c r="A28" s="99" t="s">
        <v>18</v>
      </c>
      <c r="B28" s="69"/>
      <c r="C28" s="136">
        <v>5979.5076169679151</v>
      </c>
      <c r="D28" s="136">
        <v>5351.1827221007816</v>
      </c>
      <c r="E28" s="136">
        <v>6030.7549923290289</v>
      </c>
      <c r="F28" s="69"/>
      <c r="G28" s="69"/>
      <c r="H28" s="69"/>
    </row>
    <row r="29" spans="1:9" x14ac:dyDescent="0.2">
      <c r="A29" s="101" t="s">
        <v>90</v>
      </c>
      <c r="B29" s="45">
        <v>4439.0135819907682</v>
      </c>
      <c r="C29" s="166"/>
      <c r="D29" s="166"/>
      <c r="E29" s="166"/>
      <c r="F29" s="45">
        <v>0</v>
      </c>
      <c r="G29" s="45">
        <v>0</v>
      </c>
      <c r="H29" s="45"/>
      <c r="I29" s="2"/>
    </row>
    <row r="30" spans="1:9" x14ac:dyDescent="0.2">
      <c r="A30" s="21" t="s">
        <v>92</v>
      </c>
      <c r="B30" s="72">
        <v>4463.8783407795818</v>
      </c>
      <c r="C30" s="161">
        <v>6083.5860466734002</v>
      </c>
      <c r="D30" s="161">
        <v>4938.4255874037244</v>
      </c>
      <c r="E30" s="161">
        <v>6160.1964079931122</v>
      </c>
      <c r="F30" s="72">
        <v>0</v>
      </c>
      <c r="G30" s="72">
        <v>0</v>
      </c>
      <c r="H30" s="72"/>
    </row>
    <row r="31" spans="1:9" x14ac:dyDescent="0.2">
      <c r="A31" s="21" t="s">
        <v>93</v>
      </c>
      <c r="B31" s="72">
        <v>4368.8130594055647</v>
      </c>
      <c r="C31" s="161">
        <v>5703.3229239624025</v>
      </c>
      <c r="D31" s="161">
        <v>5980.5228831038503</v>
      </c>
      <c r="E31" s="161">
        <v>5669.3662766272282</v>
      </c>
      <c r="F31" s="72">
        <v>0</v>
      </c>
      <c r="G31" s="72">
        <v>0</v>
      </c>
      <c r="H31" s="72"/>
    </row>
    <row r="32" spans="1:9" x14ac:dyDescent="0.2">
      <c r="A32" s="98"/>
      <c r="B32" s="2"/>
      <c r="C32" s="166"/>
      <c r="D32" s="137"/>
      <c r="E32" s="137"/>
      <c r="F32" s="2"/>
      <c r="G32" s="2"/>
      <c r="H32" s="2"/>
    </row>
    <row r="33" spans="1:8" x14ac:dyDescent="0.2">
      <c r="A33" s="101" t="s">
        <v>91</v>
      </c>
      <c r="B33" s="45">
        <v>4439.0135819907682</v>
      </c>
      <c r="C33" s="136"/>
      <c r="D33" s="136"/>
      <c r="E33" s="136"/>
      <c r="F33" s="45">
        <v>0</v>
      </c>
      <c r="G33" s="45">
        <v>0</v>
      </c>
      <c r="H33" s="45"/>
    </row>
    <row r="34" spans="1:8" x14ac:dyDescent="0.2">
      <c r="A34" s="102" t="s">
        <v>82</v>
      </c>
      <c r="B34" s="72">
        <v>1492.2482446559525</v>
      </c>
      <c r="C34" s="161">
        <v>3091.0080763779306</v>
      </c>
      <c r="D34" s="161">
        <v>2112.4036751630115</v>
      </c>
      <c r="E34" s="161">
        <v>3306.4958394517853</v>
      </c>
      <c r="F34" s="72">
        <v>0</v>
      </c>
      <c r="G34" s="72">
        <v>0</v>
      </c>
      <c r="H34" s="72"/>
    </row>
    <row r="35" spans="1:8" x14ac:dyDescent="0.2">
      <c r="A35" s="102" t="s">
        <v>83</v>
      </c>
      <c r="B35" s="72">
        <v>3056.7486785199426</v>
      </c>
      <c r="C35" s="161">
        <v>4548.333123524405</v>
      </c>
      <c r="D35" s="161">
        <v>3345.9604241827919</v>
      </c>
      <c r="E35" s="161">
        <v>4805.9851707385606</v>
      </c>
      <c r="F35" s="72">
        <v>0</v>
      </c>
      <c r="G35" s="72">
        <v>0</v>
      </c>
      <c r="H35" s="72"/>
    </row>
    <row r="36" spans="1:8" x14ac:dyDescent="0.2">
      <c r="A36" s="102" t="s">
        <v>84</v>
      </c>
      <c r="B36" s="72">
        <v>5236.5620983454064</v>
      </c>
      <c r="C36" s="161">
        <v>6714.8053112900798</v>
      </c>
      <c r="D36" s="161">
        <v>9503.4920809502855</v>
      </c>
      <c r="E36" s="161">
        <v>6568.8608266333322</v>
      </c>
      <c r="F36" s="72">
        <v>0</v>
      </c>
      <c r="G36" s="72">
        <v>0</v>
      </c>
      <c r="H36" s="72"/>
    </row>
    <row r="37" spans="1:8" x14ac:dyDescent="0.2">
      <c r="A37" s="102" t="s">
        <v>85</v>
      </c>
      <c r="B37" s="72">
        <v>5054.2354053478221</v>
      </c>
      <c r="C37" s="161">
        <v>6687.3282371659698</v>
      </c>
      <c r="D37" s="161">
        <v>11876.951966791856</v>
      </c>
      <c r="E37" s="161">
        <v>6576.5941855648607</v>
      </c>
      <c r="F37" s="72">
        <v>0</v>
      </c>
      <c r="G37" s="72">
        <v>0</v>
      </c>
      <c r="H37" s="72"/>
    </row>
    <row r="38" spans="1:8" x14ac:dyDescent="0.2">
      <c r="A38" s="96"/>
      <c r="B38" s="103"/>
      <c r="C38" s="97"/>
      <c r="D38" s="103"/>
      <c r="E38" s="103"/>
      <c r="F38" s="103"/>
      <c r="G38" s="103"/>
    </row>
    <row r="39" spans="1:8" x14ac:dyDescent="0.2">
      <c r="A39" s="57" t="str">
        <f>'C01'!A40</f>
        <v>Fuente: Instituto Nacional de Estadística (INE). LXXXI Encuesta Permanente de Hogares de Propósitos Múltiples, Junio 2024.</v>
      </c>
      <c r="B39" s="57"/>
    </row>
    <row r="40" spans="1:8" x14ac:dyDescent="0.2">
      <c r="A40" s="57"/>
      <c r="B40" s="57"/>
    </row>
    <row r="41" spans="1:8" x14ac:dyDescent="0.2">
      <c r="A41" s="57"/>
      <c r="B41" s="57"/>
    </row>
    <row r="42" spans="1:8" x14ac:dyDescent="0.2">
      <c r="A42" s="57"/>
      <c r="B42" s="57"/>
    </row>
    <row r="43" spans="1:8" x14ac:dyDescent="0.2">
      <c r="A43" s="59"/>
      <c r="B43" s="59"/>
    </row>
    <row r="44" spans="1:8" ht="22.5" customHeight="1" x14ac:dyDescent="0.2">
      <c r="A44" s="180" t="str">
        <f>$A$1</f>
        <v>Cuadro No. 3. Ingreso promedio de la población de 12 a 30 años por condición de trabajo, según dominio,  sexo y rango de edad</v>
      </c>
      <c r="B44" s="180"/>
      <c r="C44" s="180"/>
      <c r="D44" s="180"/>
      <c r="E44" s="180"/>
      <c r="F44" s="180"/>
      <c r="G44" s="180"/>
      <c r="H44" s="180"/>
    </row>
    <row r="45" spans="1:8" x14ac:dyDescent="0.2">
      <c r="A45" s="8" t="s">
        <v>78</v>
      </c>
      <c r="B45" s="8"/>
      <c r="C45" s="8"/>
      <c r="D45" s="8"/>
      <c r="E45" s="8"/>
    </row>
    <row r="46" spans="1:8" x14ac:dyDescent="0.2">
      <c r="A46" s="196" t="s">
        <v>11</v>
      </c>
      <c r="B46" s="196" t="s">
        <v>0</v>
      </c>
      <c r="C46" s="197" t="s">
        <v>14</v>
      </c>
      <c r="D46" s="197"/>
      <c r="E46" s="197"/>
      <c r="F46" s="197" t="s">
        <v>20</v>
      </c>
      <c r="G46" s="197" t="s">
        <v>23</v>
      </c>
      <c r="H46" s="197"/>
    </row>
    <row r="47" spans="1:8" ht="20.399999999999999" x14ac:dyDescent="0.2">
      <c r="A47" s="197"/>
      <c r="B47" s="198"/>
      <c r="C47" s="41" t="s">
        <v>0</v>
      </c>
      <c r="D47" s="41" t="s">
        <v>4</v>
      </c>
      <c r="E47" s="41" t="s">
        <v>5</v>
      </c>
      <c r="F47" s="197"/>
      <c r="G47" s="197"/>
      <c r="H47" s="197"/>
    </row>
    <row r="48" spans="1:8" x14ac:dyDescent="0.2">
      <c r="A48" s="15"/>
      <c r="B48" s="15"/>
      <c r="C48" s="20"/>
      <c r="D48" s="19"/>
      <c r="E48" s="19"/>
    </row>
    <row r="49" spans="1:8" x14ac:dyDescent="0.2">
      <c r="A49" s="106" t="s">
        <v>1</v>
      </c>
      <c r="B49" s="69"/>
      <c r="C49" s="136">
        <v>12561.638706809912</v>
      </c>
      <c r="D49" s="136">
        <v>14186.514606611921</v>
      </c>
      <c r="E49" s="136">
        <v>12134.371499226267</v>
      </c>
      <c r="F49" s="69"/>
      <c r="G49" s="69"/>
      <c r="H49" s="69"/>
    </row>
    <row r="50" spans="1:8" x14ac:dyDescent="0.2">
      <c r="A50" s="108" t="s">
        <v>7</v>
      </c>
      <c r="B50" s="45">
        <v>7880.8712158867675</v>
      </c>
      <c r="C50" s="166"/>
      <c r="D50" s="166"/>
      <c r="E50" s="166"/>
      <c r="F50" s="45">
        <v>0</v>
      </c>
      <c r="G50" s="45">
        <v>0</v>
      </c>
      <c r="H50" s="45"/>
    </row>
    <row r="51" spans="1:8" x14ac:dyDescent="0.2">
      <c r="A51" s="110" t="s">
        <v>80</v>
      </c>
      <c r="B51" s="76">
        <v>8012.9590116063882</v>
      </c>
      <c r="C51" s="161">
        <v>12251.947700631195</v>
      </c>
      <c r="D51" s="161">
        <v>12073.012337322712</v>
      </c>
      <c r="E51" s="161">
        <v>12311.07737980256</v>
      </c>
      <c r="F51" s="76">
        <v>0</v>
      </c>
      <c r="G51" s="76">
        <v>0</v>
      </c>
      <c r="H51" s="76"/>
    </row>
    <row r="52" spans="1:8" x14ac:dyDescent="0.2">
      <c r="A52" s="110" t="s">
        <v>81</v>
      </c>
      <c r="B52" s="72">
        <v>7701.7998528001435</v>
      </c>
      <c r="C52" s="161">
        <v>12902.552293547107</v>
      </c>
      <c r="D52" s="161">
        <v>17710.427823945829</v>
      </c>
      <c r="E52" s="161">
        <v>11959.486320598093</v>
      </c>
      <c r="F52" s="76">
        <v>0</v>
      </c>
      <c r="G52" s="76">
        <v>0</v>
      </c>
      <c r="H52" s="76"/>
    </row>
    <row r="53" spans="1:8" x14ac:dyDescent="0.2">
      <c r="A53" s="15"/>
      <c r="B53" s="2"/>
      <c r="C53" s="166"/>
      <c r="D53" s="137"/>
      <c r="E53" s="137"/>
      <c r="F53" s="2"/>
      <c r="G53" s="2"/>
      <c r="H53" s="2"/>
    </row>
    <row r="54" spans="1:8" x14ac:dyDescent="0.2">
      <c r="A54" s="108" t="s">
        <v>8</v>
      </c>
      <c r="B54" s="45">
        <v>7880.8712158867675</v>
      </c>
      <c r="C54" s="136"/>
      <c r="D54" s="136"/>
      <c r="E54" s="136"/>
      <c r="F54" s="45"/>
      <c r="G54" s="45"/>
      <c r="H54" s="45"/>
    </row>
    <row r="55" spans="1:8" x14ac:dyDescent="0.2">
      <c r="A55" s="109" t="s">
        <v>82</v>
      </c>
      <c r="B55" s="72">
        <v>2930.7692307692309</v>
      </c>
      <c r="C55" s="161">
        <v>1914.6666666666665</v>
      </c>
      <c r="D55" s="161">
        <v>1709.090909090909</v>
      </c>
      <c r="E55" s="161">
        <v>2480</v>
      </c>
      <c r="F55" s="72">
        <v>0</v>
      </c>
      <c r="G55" s="72">
        <v>0</v>
      </c>
      <c r="H55" s="72"/>
    </row>
    <row r="56" spans="1:8" x14ac:dyDescent="0.2">
      <c r="A56" s="109" t="s">
        <v>83</v>
      </c>
      <c r="B56" s="9">
        <v>5286.5735403810932</v>
      </c>
      <c r="C56" s="161">
        <v>6787.9260889867237</v>
      </c>
      <c r="D56" s="161">
        <v>7275.3308628904188</v>
      </c>
      <c r="E56" s="161">
        <v>6491.6881166881185</v>
      </c>
      <c r="F56" s="72">
        <v>0</v>
      </c>
      <c r="G56" s="72">
        <v>0</v>
      </c>
      <c r="H56" s="72"/>
    </row>
    <row r="57" spans="1:8" x14ac:dyDescent="0.2">
      <c r="A57" s="109" t="s">
        <v>84</v>
      </c>
      <c r="B57" s="71">
        <v>7443.667810430622</v>
      </c>
      <c r="C57" s="161">
        <v>11713.538496154473</v>
      </c>
      <c r="D57" s="161">
        <v>14871.975982532753</v>
      </c>
      <c r="E57" s="161">
        <v>10924.628894266822</v>
      </c>
      <c r="F57" s="72">
        <v>0</v>
      </c>
      <c r="G57" s="72">
        <v>0</v>
      </c>
      <c r="H57" s="72"/>
    </row>
    <row r="58" spans="1:8" x14ac:dyDescent="0.2">
      <c r="A58" s="109" t="s">
        <v>85</v>
      </c>
      <c r="B58" s="71">
        <v>9092.3191633196875</v>
      </c>
      <c r="C58" s="161">
        <v>14301.848008284429</v>
      </c>
      <c r="D58" s="161">
        <v>17514.080154514726</v>
      </c>
      <c r="E58" s="161">
        <v>13636.583643060714</v>
      </c>
      <c r="F58" s="72">
        <v>0</v>
      </c>
      <c r="G58" s="72">
        <v>0</v>
      </c>
      <c r="H58" s="72"/>
    </row>
    <row r="59" spans="1:8" x14ac:dyDescent="0.2">
      <c r="A59" s="107"/>
      <c r="B59" s="2"/>
      <c r="C59" s="166"/>
      <c r="D59" s="137"/>
      <c r="E59" s="137"/>
      <c r="F59" s="2"/>
      <c r="G59" s="2"/>
      <c r="H59" s="2"/>
    </row>
    <row r="60" spans="1:8" x14ac:dyDescent="0.2">
      <c r="A60" s="106" t="s">
        <v>2</v>
      </c>
      <c r="B60" s="69"/>
      <c r="C60" s="136">
        <v>10964.483653980198</v>
      </c>
      <c r="D60" s="136">
        <v>10163.262074425973</v>
      </c>
      <c r="E60" s="136">
        <v>11110.407885791974</v>
      </c>
      <c r="F60" s="69"/>
      <c r="G60" s="69"/>
      <c r="H60" s="69"/>
    </row>
    <row r="61" spans="1:8" x14ac:dyDescent="0.2">
      <c r="A61" s="108" t="s">
        <v>7</v>
      </c>
      <c r="B61" s="45">
        <v>10056.645235361657</v>
      </c>
      <c r="C61" s="166"/>
      <c r="D61" s="166"/>
      <c r="E61" s="166"/>
      <c r="F61" s="45">
        <v>0</v>
      </c>
      <c r="G61" s="45">
        <v>0</v>
      </c>
      <c r="H61" s="45"/>
    </row>
    <row r="62" spans="1:8" x14ac:dyDescent="0.2">
      <c r="A62" s="110" t="s">
        <v>80</v>
      </c>
      <c r="B62" s="72">
        <v>10549.111020073738</v>
      </c>
      <c r="C62" s="161">
        <v>11547.029370458571</v>
      </c>
      <c r="D62" s="161">
        <v>12318.409425625921</v>
      </c>
      <c r="E62" s="161">
        <v>11416.092282418489</v>
      </c>
      <c r="F62" s="72">
        <v>0</v>
      </c>
      <c r="G62" s="72">
        <v>0</v>
      </c>
      <c r="H62" s="72"/>
    </row>
    <row r="63" spans="1:8" x14ac:dyDescent="0.2">
      <c r="A63" s="110" t="s">
        <v>81</v>
      </c>
      <c r="B63" s="72">
        <v>9428.5841170323965</v>
      </c>
      <c r="C63" s="161">
        <v>10189.790093382047</v>
      </c>
      <c r="D63" s="161">
        <v>7657.5342465753429</v>
      </c>
      <c r="E63" s="161">
        <v>10693.726511537339</v>
      </c>
      <c r="F63" s="72">
        <v>0</v>
      </c>
      <c r="G63" s="72">
        <v>0</v>
      </c>
      <c r="H63" s="72"/>
    </row>
    <row r="64" spans="1:8" x14ac:dyDescent="0.2">
      <c r="A64" s="15"/>
      <c r="B64" s="2"/>
      <c r="C64" s="166"/>
      <c r="D64" s="137"/>
      <c r="E64" s="137"/>
      <c r="F64" s="2"/>
      <c r="G64" s="2"/>
      <c r="H64" s="2"/>
    </row>
    <row r="65" spans="1:8" x14ac:dyDescent="0.2">
      <c r="A65" s="108" t="s">
        <v>8</v>
      </c>
      <c r="B65" s="45">
        <v>10056.645235361657</v>
      </c>
      <c r="C65" s="136"/>
      <c r="D65" s="136"/>
      <c r="E65" s="136"/>
      <c r="F65" s="45">
        <v>0</v>
      </c>
      <c r="G65" s="45">
        <v>0</v>
      </c>
      <c r="H65" s="45"/>
    </row>
    <row r="66" spans="1:8" x14ac:dyDescent="0.2">
      <c r="A66" s="109" t="s">
        <v>82</v>
      </c>
      <c r="B66" s="11">
        <v>1845.7142857142858</v>
      </c>
      <c r="C66" s="161">
        <v>7400</v>
      </c>
      <c r="D66" s="161">
        <v>8400</v>
      </c>
      <c r="E66" s="161">
        <v>6400</v>
      </c>
      <c r="F66" s="11">
        <v>0</v>
      </c>
      <c r="G66" s="11">
        <v>0</v>
      </c>
      <c r="H66" s="11"/>
    </row>
    <row r="67" spans="1:8" x14ac:dyDescent="0.2">
      <c r="A67" s="109" t="s">
        <v>83</v>
      </c>
      <c r="B67" s="72">
        <v>8389.1341256366723</v>
      </c>
      <c r="C67" s="161">
        <v>7659.1980410162223</v>
      </c>
      <c r="D67" s="161">
        <v>5807.2727272727279</v>
      </c>
      <c r="E67" s="161">
        <v>8111.8334179786689</v>
      </c>
      <c r="F67" s="11">
        <v>0</v>
      </c>
      <c r="G67" s="11">
        <v>0</v>
      </c>
      <c r="H67" s="11"/>
    </row>
    <row r="68" spans="1:8" x14ac:dyDescent="0.2">
      <c r="A68" s="109" t="s">
        <v>84</v>
      </c>
      <c r="B68" s="77">
        <v>9881.0290556900709</v>
      </c>
      <c r="C68" s="161">
        <v>11434.226258385428</v>
      </c>
      <c r="D68" s="161">
        <v>10996.153846153848</v>
      </c>
      <c r="E68" s="161">
        <v>11521.490724019042</v>
      </c>
      <c r="F68" s="11">
        <v>0</v>
      </c>
      <c r="G68" s="11">
        <v>0</v>
      </c>
      <c r="H68" s="11"/>
    </row>
    <row r="69" spans="1:8" x14ac:dyDescent="0.2">
      <c r="A69" s="109" t="s">
        <v>85</v>
      </c>
      <c r="B69" s="77">
        <v>10960.288649706454</v>
      </c>
      <c r="C69" s="161">
        <v>11924.170848267626</v>
      </c>
      <c r="D69" s="161">
        <v>12114.953271028036</v>
      </c>
      <c r="E69" s="161">
        <v>11898.323686352538</v>
      </c>
      <c r="F69" s="11">
        <v>0</v>
      </c>
      <c r="G69" s="11">
        <v>0</v>
      </c>
      <c r="H69" s="11"/>
    </row>
    <row r="70" spans="1:8" x14ac:dyDescent="0.2">
      <c r="A70" s="111"/>
      <c r="B70" s="2"/>
      <c r="C70" s="166"/>
      <c r="D70" s="137"/>
      <c r="E70" s="137"/>
      <c r="F70" s="2"/>
      <c r="G70" s="2"/>
      <c r="H70" s="2"/>
    </row>
    <row r="71" spans="1:8" x14ac:dyDescent="0.2">
      <c r="A71" s="106" t="s">
        <v>86</v>
      </c>
      <c r="B71" s="69"/>
      <c r="C71" s="136">
        <v>8985.2181633228374</v>
      </c>
      <c r="D71" s="136">
        <v>7084.828874744715</v>
      </c>
      <c r="E71" s="136">
        <v>9338.9359080000468</v>
      </c>
      <c r="F71" s="45">
        <v>0</v>
      </c>
      <c r="G71" s="45">
        <v>0</v>
      </c>
      <c r="H71" s="45"/>
    </row>
    <row r="72" spans="1:8" x14ac:dyDescent="0.2">
      <c r="A72" s="108" t="s">
        <v>7</v>
      </c>
      <c r="B72" s="45">
        <v>7550.899466207261</v>
      </c>
      <c r="C72" s="166"/>
      <c r="D72" s="166"/>
      <c r="E72" s="166"/>
    </row>
    <row r="73" spans="1:8" x14ac:dyDescent="0.2">
      <c r="A73" s="110" t="s">
        <v>80</v>
      </c>
      <c r="B73" s="72">
        <v>8397.8840788061716</v>
      </c>
      <c r="C73" s="161">
        <v>9635.4313765115403</v>
      </c>
      <c r="D73" s="161">
        <v>6828.8625549138387</v>
      </c>
      <c r="E73" s="161">
        <v>10065.712919678763</v>
      </c>
      <c r="F73" s="72">
        <v>0</v>
      </c>
      <c r="G73" s="72">
        <v>0</v>
      </c>
      <c r="H73" s="72"/>
    </row>
    <row r="74" spans="1:8" x14ac:dyDescent="0.2">
      <c r="A74" s="110" t="s">
        <v>81</v>
      </c>
      <c r="B74" s="72">
        <v>6370.694440145875</v>
      </c>
      <c r="C74" s="161">
        <v>8029.8425963098862</v>
      </c>
      <c r="D74" s="161">
        <v>7344.9925824855927</v>
      </c>
      <c r="E74" s="161">
        <v>8192.7571144397498</v>
      </c>
      <c r="F74" s="72">
        <v>0</v>
      </c>
      <c r="G74" s="72">
        <v>0</v>
      </c>
      <c r="H74" s="72"/>
    </row>
    <row r="75" spans="1:8" x14ac:dyDescent="0.2">
      <c r="A75" s="15"/>
      <c r="B75" s="2"/>
      <c r="C75" s="166"/>
      <c r="D75" s="137"/>
      <c r="E75" s="137"/>
      <c r="F75" s="2"/>
      <c r="G75" s="2"/>
      <c r="H75" s="2"/>
    </row>
    <row r="76" spans="1:8" x14ac:dyDescent="0.2">
      <c r="A76" s="108" t="s">
        <v>8</v>
      </c>
      <c r="B76" s="45">
        <v>7550.899466207261</v>
      </c>
      <c r="C76" s="136"/>
      <c r="D76" s="136"/>
      <c r="E76" s="136"/>
      <c r="F76" s="45">
        <v>0</v>
      </c>
      <c r="G76" s="45">
        <v>0</v>
      </c>
      <c r="H76" s="45"/>
    </row>
    <row r="77" spans="1:8" x14ac:dyDescent="0.2">
      <c r="A77" s="109" t="s">
        <v>82</v>
      </c>
      <c r="B77" s="72">
        <v>2089.0430784657638</v>
      </c>
      <c r="C77" s="161">
        <v>3404.0172737541557</v>
      </c>
      <c r="D77" s="161">
        <v>1656.9380674316701</v>
      </c>
      <c r="E77" s="161">
        <v>4108.7854923095656</v>
      </c>
      <c r="F77" s="72">
        <v>0</v>
      </c>
      <c r="G77" s="72">
        <v>0</v>
      </c>
      <c r="H77" s="72"/>
    </row>
    <row r="78" spans="1:8" x14ac:dyDescent="0.2">
      <c r="A78" s="109" t="s">
        <v>83</v>
      </c>
      <c r="B78" s="72">
        <v>5149.1015060216705</v>
      </c>
      <c r="C78" s="161">
        <v>5295.2969808010384</v>
      </c>
      <c r="D78" s="161">
        <v>4192.0358935230333</v>
      </c>
      <c r="E78" s="161">
        <v>5808.9905260120076</v>
      </c>
      <c r="F78" s="72">
        <v>0</v>
      </c>
      <c r="G78" s="72">
        <v>0</v>
      </c>
      <c r="H78" s="72"/>
    </row>
    <row r="79" spans="1:8" x14ac:dyDescent="0.2">
      <c r="A79" s="109" t="s">
        <v>84</v>
      </c>
      <c r="B79" s="72">
        <v>7519.0307877552814</v>
      </c>
      <c r="C79" s="161">
        <v>9364.0233520229758</v>
      </c>
      <c r="D79" s="161">
        <v>8564.1926851682347</v>
      </c>
      <c r="E79" s="161">
        <v>9534.8065296558889</v>
      </c>
      <c r="F79" s="72">
        <v>0</v>
      </c>
      <c r="G79" s="72">
        <v>0</v>
      </c>
      <c r="H79" s="72"/>
    </row>
    <row r="80" spans="1:8" x14ac:dyDescent="0.2">
      <c r="A80" s="109" t="s">
        <v>85</v>
      </c>
      <c r="B80" s="72">
        <v>8614.0889138135117</v>
      </c>
      <c r="C80" s="161">
        <v>10746.439429914506</v>
      </c>
      <c r="D80" s="161">
        <v>12418.358065924162</v>
      </c>
      <c r="E80" s="161">
        <v>10640.00374254793</v>
      </c>
      <c r="F80" s="72">
        <v>0</v>
      </c>
      <c r="G80" s="72">
        <v>0</v>
      </c>
      <c r="H80" s="72"/>
    </row>
    <row r="81" spans="1:7" x14ac:dyDescent="0.2">
      <c r="A81" s="96"/>
      <c r="B81" s="85"/>
      <c r="C81" s="85"/>
      <c r="D81" s="85"/>
      <c r="E81" s="85"/>
      <c r="F81" s="103"/>
      <c r="G81" s="103"/>
    </row>
    <row r="82" spans="1:7" x14ac:dyDescent="0.2">
      <c r="A82" s="57" t="str">
        <f>A39</f>
        <v>Fuente: Instituto Nacional de Estadística (INE). LXXXI Encuesta Permanente de Hogares de Propósitos Múltiples, Junio 2024.</v>
      </c>
      <c r="B82" s="57"/>
      <c r="C82" s="9"/>
      <c r="D82" s="9"/>
      <c r="E82" s="9"/>
    </row>
    <row r="83" spans="1:7" x14ac:dyDescent="0.2">
      <c r="A83" s="78"/>
      <c r="B83" s="78"/>
      <c r="C83" s="9"/>
      <c r="D83" s="9"/>
      <c r="E83" s="9"/>
    </row>
    <row r="84" spans="1:7" x14ac:dyDescent="0.2">
      <c r="C84" s="5"/>
    </row>
  </sheetData>
  <mergeCells count="14">
    <mergeCell ref="H46:H47"/>
    <mergeCell ref="C46:E46"/>
    <mergeCell ref="F46:F47"/>
    <mergeCell ref="G46:G47"/>
    <mergeCell ref="A46:A47"/>
    <mergeCell ref="B46:B47"/>
    <mergeCell ref="A44:H44"/>
    <mergeCell ref="A3:A4"/>
    <mergeCell ref="B3:B4"/>
    <mergeCell ref="C3:E3"/>
    <mergeCell ref="A1:H1"/>
    <mergeCell ref="F3:F4"/>
    <mergeCell ref="G3:G4"/>
    <mergeCell ref="H3:H4"/>
  </mergeCells>
  <phoneticPr fontId="0" type="noConversion"/>
  <printOptions horizontalCentered="1"/>
  <pageMargins left="0.54" right="0" top="0" bottom="0" header="0" footer="0"/>
  <pageSetup paperSize="9" scale="82" firstPageNumber="66" orientation="landscape" useFirstPageNumber="1" r:id="rId1"/>
  <headerFooter alignWithMargins="0">
    <oddFooter>&amp;L&amp;Z&amp;F+&amp;F+&amp;A&amp;C&amp;P&amp;R&amp;D+&amp;T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S127"/>
  <sheetViews>
    <sheetView topLeftCell="A48" zoomScaleNormal="100" workbookViewId="0">
      <selection activeCell="A50" sqref="A50"/>
    </sheetView>
  </sheetViews>
  <sheetFormatPr baseColWidth="10" defaultRowHeight="10.199999999999999" x14ac:dyDescent="0.2"/>
  <cols>
    <col min="1" max="1" width="45.42578125" customWidth="1"/>
    <col min="2" max="2" width="10.42578125" style="33" bestFit="1" customWidth="1"/>
    <col min="3" max="3" width="7" style="27" customWidth="1"/>
    <col min="4" max="4" width="10.42578125" style="33" bestFit="1" customWidth="1"/>
    <col min="5" max="5" width="9.42578125" style="27" bestFit="1" customWidth="1"/>
    <col min="6" max="6" width="9" style="33" bestFit="1" customWidth="1"/>
    <col min="7" max="7" width="7.140625" style="27" bestFit="1" customWidth="1"/>
    <col min="8" max="8" width="9" style="33" bestFit="1" customWidth="1"/>
    <col min="9" max="9" width="7" style="27" bestFit="1" customWidth="1"/>
    <col min="10" max="10" width="10" style="27" bestFit="1" customWidth="1"/>
    <col min="11" max="11" width="7.140625" style="27" bestFit="1" customWidth="1"/>
    <col min="12" max="12" width="10.42578125" style="33" bestFit="1" customWidth="1"/>
    <col min="13" max="15" width="7.7109375" style="27" customWidth="1"/>
  </cols>
  <sheetData>
    <row r="1" spans="1:19" ht="23.25" customHeight="1" x14ac:dyDescent="0.2">
      <c r="A1" s="201" t="s">
        <v>94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</row>
    <row r="2" spans="1:19" x14ac:dyDescent="0.2">
      <c r="E2" s="80"/>
    </row>
    <row r="3" spans="1:19" ht="10.199999999999999" customHeight="1" x14ac:dyDescent="0.2">
      <c r="A3" s="200" t="s">
        <v>11</v>
      </c>
      <c r="B3" s="174" t="s">
        <v>47</v>
      </c>
      <c r="C3" s="174"/>
      <c r="D3" s="204" t="s">
        <v>9</v>
      </c>
      <c r="E3" s="204"/>
      <c r="F3" s="204"/>
      <c r="G3" s="204"/>
      <c r="H3" s="204"/>
      <c r="I3" s="204"/>
      <c r="J3" s="204"/>
      <c r="K3" s="204"/>
      <c r="L3" s="174" t="s">
        <v>51</v>
      </c>
      <c r="M3" s="174"/>
      <c r="N3" s="174" t="s">
        <v>139</v>
      </c>
      <c r="O3" s="174"/>
      <c r="P3" s="174" t="s">
        <v>52</v>
      </c>
      <c r="Q3" s="174"/>
      <c r="R3" s="174" t="s">
        <v>131</v>
      </c>
      <c r="S3" s="174"/>
    </row>
    <row r="4" spans="1:19" ht="10.199999999999999" customHeight="1" x14ac:dyDescent="0.2">
      <c r="A4" s="201"/>
      <c r="B4" s="175"/>
      <c r="C4" s="175"/>
      <c r="D4" s="203" t="s">
        <v>12</v>
      </c>
      <c r="E4" s="203"/>
      <c r="F4" s="178" t="s">
        <v>48</v>
      </c>
      <c r="G4" s="178"/>
      <c r="H4" s="178" t="s">
        <v>49</v>
      </c>
      <c r="I4" s="178"/>
      <c r="J4" s="178" t="s">
        <v>50</v>
      </c>
      <c r="K4" s="178"/>
      <c r="L4" s="175"/>
      <c r="M4" s="175"/>
      <c r="N4" s="175"/>
      <c r="O4" s="175"/>
      <c r="P4" s="175"/>
      <c r="Q4" s="175"/>
      <c r="R4" s="175"/>
      <c r="S4" s="175"/>
    </row>
    <row r="5" spans="1:19" x14ac:dyDescent="0.2">
      <c r="A5" s="202"/>
      <c r="B5" s="52" t="s">
        <v>3</v>
      </c>
      <c r="C5" s="53" t="s">
        <v>33</v>
      </c>
      <c r="D5" s="52" t="s">
        <v>3</v>
      </c>
      <c r="E5" s="53" t="s">
        <v>34</v>
      </c>
      <c r="F5" s="52" t="s">
        <v>3</v>
      </c>
      <c r="G5" s="53" t="s">
        <v>34</v>
      </c>
      <c r="H5" s="52" t="s">
        <v>3</v>
      </c>
      <c r="I5" s="53" t="s">
        <v>34</v>
      </c>
      <c r="J5" s="52" t="s">
        <v>3</v>
      </c>
      <c r="K5" s="53" t="s">
        <v>34</v>
      </c>
      <c r="L5" s="52" t="s">
        <v>3</v>
      </c>
      <c r="M5" s="53" t="s">
        <v>34</v>
      </c>
      <c r="N5" s="52" t="s">
        <v>3</v>
      </c>
      <c r="O5" s="53" t="s">
        <v>34</v>
      </c>
      <c r="P5" s="52" t="s">
        <v>3</v>
      </c>
      <c r="Q5" s="53" t="s">
        <v>34</v>
      </c>
      <c r="R5" s="52" t="s">
        <v>3</v>
      </c>
      <c r="S5" s="53" t="s">
        <v>34</v>
      </c>
    </row>
    <row r="6" spans="1:19" x14ac:dyDescent="0.2">
      <c r="A6" s="12"/>
      <c r="B6" s="34"/>
      <c r="C6" s="28"/>
      <c r="D6" s="34"/>
      <c r="E6" s="28"/>
      <c r="F6" s="34"/>
      <c r="G6" s="28"/>
      <c r="H6" s="34"/>
      <c r="I6" s="28"/>
      <c r="J6" s="34"/>
      <c r="K6" s="28"/>
      <c r="L6" s="10"/>
      <c r="M6" s="28"/>
      <c r="N6" s="28"/>
      <c r="O6" s="28"/>
    </row>
    <row r="7" spans="1:19" s="5" customFormat="1" x14ac:dyDescent="0.2">
      <c r="A7" s="128" t="s">
        <v>27</v>
      </c>
      <c r="B7" s="4">
        <v>1380861.8015834631</v>
      </c>
      <c r="C7" s="40">
        <f>+C10+C14</f>
        <v>99.999999999998622</v>
      </c>
      <c r="D7" s="4">
        <f>+F7+H7+J7</f>
        <v>1021189.7347582654</v>
      </c>
      <c r="E7" s="40">
        <f>+D7/$B7*100</f>
        <v>73.953072898913263</v>
      </c>
      <c r="F7" s="4">
        <v>72994.910389179422</v>
      </c>
      <c r="G7" s="40">
        <f>+F7/$B7*100</f>
        <v>5.2861850697495312</v>
      </c>
      <c r="H7" s="4">
        <v>918227.70528614579</v>
      </c>
      <c r="I7" s="40">
        <f>+H7/$B7*100</f>
        <v>66.496712721953415</v>
      </c>
      <c r="J7" s="4">
        <v>29967.119082940149</v>
      </c>
      <c r="K7" s="40">
        <f>+J7/$B7*100</f>
        <v>2.1701751072103108</v>
      </c>
      <c r="L7" s="4">
        <v>177927.44898916548</v>
      </c>
      <c r="M7" s="40">
        <f>+L7/$B7*100</f>
        <v>12.885246647067241</v>
      </c>
      <c r="N7" s="4">
        <v>3413.2081361154596</v>
      </c>
      <c r="O7" s="40">
        <f>+N7/$B7*100</f>
        <v>0.24717956077874428</v>
      </c>
      <c r="P7" s="4">
        <v>121989.50231100977</v>
      </c>
      <c r="Q7" s="40">
        <f>+P7/$B7*100</f>
        <v>8.8343020402998942</v>
      </c>
      <c r="R7" s="4">
        <v>56341.907388903346</v>
      </c>
      <c r="S7" s="40">
        <f>+R7/$B7*100</f>
        <v>4.0801988529405993</v>
      </c>
    </row>
    <row r="8" spans="1:19" s="5" customFormat="1" x14ac:dyDescent="0.2">
      <c r="A8" s="128"/>
      <c r="B8" s="37"/>
      <c r="C8" s="29"/>
      <c r="D8" s="37"/>
      <c r="E8" s="29"/>
      <c r="F8" s="37"/>
      <c r="G8" s="29"/>
      <c r="H8" s="37"/>
      <c r="I8" s="29"/>
      <c r="J8" s="37"/>
      <c r="K8" s="29"/>
      <c r="L8" s="37"/>
      <c r="M8" s="29"/>
      <c r="N8" s="37"/>
      <c r="O8" s="29"/>
      <c r="P8" s="37"/>
      <c r="Q8" s="29"/>
      <c r="R8" s="37"/>
      <c r="S8" s="29"/>
    </row>
    <row r="9" spans="1:19" s="5" customFormat="1" x14ac:dyDescent="0.2">
      <c r="A9" s="130" t="s">
        <v>19</v>
      </c>
      <c r="B9" s="54"/>
    </row>
    <row r="10" spans="1:19" x14ac:dyDescent="0.2">
      <c r="A10" s="22" t="s">
        <v>17</v>
      </c>
      <c r="B10" s="34">
        <f>+B11+B12+B13</f>
        <v>780749.06640981499</v>
      </c>
      <c r="C10" s="153">
        <f t="shared" ref="C10:F10" si="0">+C11+C12+C13</f>
        <v>56.540709976517107</v>
      </c>
      <c r="D10" s="34">
        <f t="shared" si="0"/>
        <v>608910.18487728876</v>
      </c>
      <c r="E10" s="133">
        <f t="shared" ref="E10:G11" si="1">+D10/$B10*100</f>
        <v>77.99051078950275</v>
      </c>
      <c r="F10" s="34">
        <f t="shared" si="0"/>
        <v>48398.844998001034</v>
      </c>
      <c r="G10" s="133">
        <f t="shared" si="1"/>
        <v>6.1990269447977147</v>
      </c>
      <c r="H10" s="34">
        <f t="shared" ref="H10" si="2">+H11+H12+H13</f>
        <v>544884.64110629726</v>
      </c>
      <c r="I10" s="133">
        <f t="shared" ref="I10" si="3">+H10/$B10*100</f>
        <v>69.789983049468987</v>
      </c>
      <c r="J10" s="34">
        <f t="shared" ref="J10" si="4">+J11+J12+J13</f>
        <v>15626.69877299037</v>
      </c>
      <c r="K10" s="133">
        <f t="shared" ref="K10" si="5">+J10/$B10*100</f>
        <v>2.0015007952360353</v>
      </c>
      <c r="L10" s="34">
        <f t="shared" ref="L10:N10" si="6">+L11+L12+L13</f>
        <v>87330.144161540913</v>
      </c>
      <c r="M10" s="133">
        <f t="shared" ref="M10" si="7">+L10/$B10*100</f>
        <v>11.185430494732266</v>
      </c>
      <c r="N10" s="34">
        <f t="shared" si="6"/>
        <v>3148.2833576488492</v>
      </c>
      <c r="O10" s="133">
        <f t="shared" ref="O10:O11" si="8">+N10/$B10*100</f>
        <v>0.40323882449528492</v>
      </c>
      <c r="P10" s="34">
        <f t="shared" ref="P10" si="9">+P11+P12+P13</f>
        <v>51456.357453317345</v>
      </c>
      <c r="Q10" s="133">
        <f>+P10/$B10*100</f>
        <v>6.5906396391779891</v>
      </c>
      <c r="R10" s="34">
        <f t="shared" ref="R10" si="10">+R11+R12+R13</f>
        <v>29904.09656002112</v>
      </c>
      <c r="S10" s="133">
        <f>+R10/$B10*100</f>
        <v>3.8301802520919659</v>
      </c>
    </row>
    <row r="11" spans="1:19" x14ac:dyDescent="0.2">
      <c r="A11" s="132" t="s">
        <v>1</v>
      </c>
      <c r="B11" s="159">
        <v>148875.72883743531</v>
      </c>
      <c r="C11" s="28">
        <f>+B11/B$7*100</f>
        <v>10.781363396881309</v>
      </c>
      <c r="D11" s="32">
        <f t="shared" ref="D11:D32" si="11">+F11+H11+J11</f>
        <v>114903.00050691816</v>
      </c>
      <c r="E11" s="133">
        <f t="shared" si="1"/>
        <v>77.1804789163359</v>
      </c>
      <c r="F11" s="159">
        <v>13806.31533412749</v>
      </c>
      <c r="G11" s="133">
        <f t="shared" si="1"/>
        <v>9.273718047891661</v>
      </c>
      <c r="H11" s="159">
        <v>97010.683270501817</v>
      </c>
      <c r="I11" s="133">
        <f t="shared" ref="I11" si="12">+H11/$B11*100</f>
        <v>65.162188644216499</v>
      </c>
      <c r="J11" s="159">
        <v>4086.0019022888628</v>
      </c>
      <c r="K11" s="133">
        <f t="shared" ref="K11" si="13">+J11/$B11*100</f>
        <v>2.7445722242277437</v>
      </c>
      <c r="L11" s="159">
        <v>17932.752429987795</v>
      </c>
      <c r="M11" s="133">
        <f t="shared" ref="M11" si="14">+L11/$B11*100</f>
        <v>12.045450638612452</v>
      </c>
      <c r="N11" s="159">
        <v>0</v>
      </c>
      <c r="O11" s="133">
        <f t="shared" si="8"/>
        <v>0</v>
      </c>
      <c r="P11" s="159">
        <v>7798.8739803551771</v>
      </c>
      <c r="Q11" s="133">
        <f>+P11/$B11*100</f>
        <v>5.2385127120829402</v>
      </c>
      <c r="R11" s="159">
        <v>8241.101920174493</v>
      </c>
      <c r="S11" s="133">
        <f>+R11/$B11*100</f>
        <v>5.5355577329689218</v>
      </c>
    </row>
    <row r="12" spans="1:19" x14ac:dyDescent="0.2">
      <c r="A12" s="132" t="s">
        <v>2</v>
      </c>
      <c r="B12" s="159">
        <v>104028.74597548784</v>
      </c>
      <c r="C12" s="28">
        <f t="shared" ref="C12:C14" si="15">+B12/B$7*100</f>
        <v>7.5336102321170664</v>
      </c>
      <c r="D12" s="32">
        <f t="shared" ref="D12:D14" si="16">+F12+H12+J12</f>
        <v>89976.80775693155</v>
      </c>
      <c r="E12" s="133">
        <f t="shared" ref="E12:E14" si="17">+D12/$B12*100</f>
        <v>86.492254533312035</v>
      </c>
      <c r="F12" s="159">
        <v>2220.1579085638195</v>
      </c>
      <c r="G12" s="133">
        <f t="shared" ref="G12:G14" si="18">+F12/$B12*100</f>
        <v>2.134177325454786</v>
      </c>
      <c r="H12" s="159">
        <v>86699.431796670673</v>
      </c>
      <c r="I12" s="133">
        <f t="shared" ref="I12:I14" si="19">+H12/$B12*100</f>
        <v>83.34180229097403</v>
      </c>
      <c r="J12" s="159">
        <v>1057.2180516970568</v>
      </c>
      <c r="K12" s="133">
        <f t="shared" ref="K12:K14" si="20">+J12/$B12*100</f>
        <v>1.0162749168832312</v>
      </c>
      <c r="L12" s="159">
        <v>9357.8900690213777</v>
      </c>
      <c r="M12" s="133">
        <f t="shared" ref="M12:M14" si="21">+L12/$B12*100</f>
        <v>8.9954848357264297</v>
      </c>
      <c r="N12" s="159">
        <v>0</v>
      </c>
      <c r="O12" s="133">
        <f t="shared" ref="O12:O14" si="22">+N12/$B12*100</f>
        <v>0</v>
      </c>
      <c r="P12" s="159">
        <v>4482.6045391955213</v>
      </c>
      <c r="Q12" s="133">
        <f t="shared" ref="Q12:Q14" si="23">+P12/$B12*100</f>
        <v>4.3090056475849003</v>
      </c>
      <c r="R12" s="159">
        <v>211.44361033941138</v>
      </c>
      <c r="S12" s="133">
        <f t="shared" ref="S12:S14" si="24">+R12/$B12*100</f>
        <v>0.20325498337664627</v>
      </c>
    </row>
    <row r="13" spans="1:19" x14ac:dyDescent="0.2">
      <c r="A13" s="132" t="s">
        <v>24</v>
      </c>
      <c r="B13" s="159">
        <v>527844.59159689187</v>
      </c>
      <c r="C13" s="28">
        <f t="shared" si="15"/>
        <v>38.225736347518733</v>
      </c>
      <c r="D13" s="32">
        <f t="shared" si="16"/>
        <v>404030.376613439</v>
      </c>
      <c r="E13" s="133">
        <f t="shared" si="17"/>
        <v>76.543434004149418</v>
      </c>
      <c r="F13" s="159">
        <v>32372.371755309723</v>
      </c>
      <c r="G13" s="133">
        <f t="shared" si="18"/>
        <v>6.1329361464845862</v>
      </c>
      <c r="H13" s="159">
        <v>361174.52603912482</v>
      </c>
      <c r="I13" s="133">
        <f t="shared" si="19"/>
        <v>68.424405931007286</v>
      </c>
      <c r="J13" s="159">
        <v>10483.478819004451</v>
      </c>
      <c r="K13" s="133">
        <f t="shared" si="20"/>
        <v>1.9860919266575623</v>
      </c>
      <c r="L13" s="159">
        <v>60039.501662531737</v>
      </c>
      <c r="M13" s="133">
        <f t="shared" si="21"/>
        <v>11.374465632184242</v>
      </c>
      <c r="N13" s="159">
        <v>3148.2833576488492</v>
      </c>
      <c r="O13" s="133">
        <f t="shared" si="22"/>
        <v>0.59644134045672914</v>
      </c>
      <c r="P13" s="159">
        <v>39174.878933766646</v>
      </c>
      <c r="Q13" s="133">
        <f t="shared" si="23"/>
        <v>7.421669096817042</v>
      </c>
      <c r="R13" s="159">
        <v>21451.551029507216</v>
      </c>
      <c r="S13" s="133">
        <f t="shared" si="24"/>
        <v>4.0639899263928596</v>
      </c>
    </row>
    <row r="14" spans="1:19" x14ac:dyDescent="0.2">
      <c r="A14" s="22" t="s">
        <v>18</v>
      </c>
      <c r="B14" s="159">
        <v>600112.73517362913</v>
      </c>
      <c r="C14" s="28">
        <f t="shared" si="15"/>
        <v>43.459290023481515</v>
      </c>
      <c r="D14" s="32">
        <f t="shared" si="16"/>
        <v>412279.54988096678</v>
      </c>
      <c r="E14" s="133">
        <f t="shared" si="17"/>
        <v>68.700350070338516</v>
      </c>
      <c r="F14" s="159">
        <v>24596.065391178403</v>
      </c>
      <c r="G14" s="133">
        <f t="shared" si="18"/>
        <v>4.0985741427503761</v>
      </c>
      <c r="H14" s="159">
        <v>373343.06417983858</v>
      </c>
      <c r="I14" s="133">
        <f t="shared" si="19"/>
        <v>62.21215486650523</v>
      </c>
      <c r="J14" s="159">
        <v>14340.420309949764</v>
      </c>
      <c r="K14" s="133">
        <f t="shared" si="20"/>
        <v>2.3896210610829125</v>
      </c>
      <c r="L14" s="159">
        <v>90597.304827624786</v>
      </c>
      <c r="M14" s="133">
        <f t="shared" si="21"/>
        <v>15.096714253433147</v>
      </c>
      <c r="N14" s="159">
        <v>264.92477846661058</v>
      </c>
      <c r="O14" s="133">
        <f t="shared" si="22"/>
        <v>4.4145835097127301E-2</v>
      </c>
      <c r="P14" s="159">
        <v>70533.144857692372</v>
      </c>
      <c r="Q14" s="133">
        <f t="shared" si="23"/>
        <v>11.753315789454993</v>
      </c>
      <c r="R14" s="159">
        <v>26437.810828882233</v>
      </c>
      <c r="S14" s="133">
        <f t="shared" si="24"/>
        <v>4.4054740516768147</v>
      </c>
    </row>
    <row r="15" spans="1:19" x14ac:dyDescent="0.2">
      <c r="J15" s="33"/>
      <c r="N15" s="33"/>
      <c r="P15" s="33"/>
      <c r="Q15" s="27"/>
      <c r="R15" s="33"/>
      <c r="S15" s="27"/>
    </row>
    <row r="16" spans="1:19" x14ac:dyDescent="0.2">
      <c r="A16" s="130" t="s">
        <v>148</v>
      </c>
      <c r="B16" s="4"/>
      <c r="C16" s="40"/>
      <c r="D16" s="4"/>
      <c r="E16" s="40"/>
      <c r="F16" s="4"/>
      <c r="G16" s="40"/>
      <c r="H16" s="4"/>
      <c r="I16" s="40"/>
      <c r="J16" s="4"/>
      <c r="K16" s="40"/>
      <c r="L16" s="4"/>
      <c r="M16" s="40"/>
      <c r="N16" s="4"/>
      <c r="O16" s="40"/>
      <c r="P16" s="4"/>
      <c r="Q16" s="40"/>
      <c r="R16" s="4"/>
      <c r="S16" s="40"/>
    </row>
    <row r="17" spans="1:19" x14ac:dyDescent="0.2">
      <c r="A17" s="132" t="s">
        <v>21</v>
      </c>
      <c r="B17" s="159">
        <v>39772.570017058861</v>
      </c>
      <c r="C17" s="28">
        <f>+B17/B$7*100</f>
        <v>2.8802715790567039</v>
      </c>
      <c r="D17" s="32">
        <f t="shared" si="11"/>
        <v>23958.686922112804</v>
      </c>
      <c r="E17" s="133">
        <f t="shared" ref="E17:G17" si="25">+D17/$B17*100</f>
        <v>60.239222438571801</v>
      </c>
      <c r="F17" s="159">
        <v>522.89107669454324</v>
      </c>
      <c r="G17" s="133">
        <f t="shared" si="25"/>
        <v>1.3147027624070307</v>
      </c>
      <c r="H17" s="159">
        <v>22723.442552208038</v>
      </c>
      <c r="I17" s="133">
        <f t="shared" ref="I17" si="26">+H17/$B17*100</f>
        <v>57.133452885900319</v>
      </c>
      <c r="J17" s="159">
        <v>712.35329321021959</v>
      </c>
      <c r="K17" s="133">
        <f t="shared" ref="K17" si="27">+J17/$B17*100</f>
        <v>1.7910667902644561</v>
      </c>
      <c r="L17" s="159">
        <v>6804.8129312242572</v>
      </c>
      <c r="M17" s="133">
        <f t="shared" ref="M17" si="28">+L17/$B17*100</f>
        <v>17.109311589131913</v>
      </c>
      <c r="N17" s="159">
        <v>794.53299624985823</v>
      </c>
      <c r="O17" s="133">
        <f t="shared" ref="O17" si="29">+N17/$B17*100</f>
        <v>1.9976908605832486</v>
      </c>
      <c r="P17" s="159">
        <v>3043.6913437163921</v>
      </c>
      <c r="Q17" s="133">
        <f>+P17/$B17*100</f>
        <v>7.6527399220390384</v>
      </c>
      <c r="R17" s="159">
        <v>5170.8458237555606</v>
      </c>
      <c r="S17" s="133">
        <f>+R17/$B17*100</f>
        <v>13.00103518967402</v>
      </c>
    </row>
    <row r="18" spans="1:19" x14ac:dyDescent="0.2">
      <c r="A18" s="132" t="s">
        <v>142</v>
      </c>
      <c r="B18" s="159">
        <v>68408.131960972722</v>
      </c>
      <c r="C18" s="28">
        <f t="shared" ref="C18:C23" si="30">+B18/B$7*100</f>
        <v>4.9540172581012589</v>
      </c>
      <c r="D18" s="32">
        <f t="shared" ref="D18:D23" si="31">+F18+H18+J18</f>
        <v>52531.862394109165</v>
      </c>
      <c r="E18" s="133">
        <f t="shared" ref="E18:E23" si="32">+D18/$B18*100</f>
        <v>76.791838759869847</v>
      </c>
      <c r="F18" s="159">
        <v>1344.8086373590804</v>
      </c>
      <c r="G18" s="133">
        <f t="shared" ref="G18:G23" si="33">+F18/$B18*100</f>
        <v>1.9658607811806679</v>
      </c>
      <c r="H18" s="159">
        <v>48035.733771613151</v>
      </c>
      <c r="I18" s="133">
        <f t="shared" ref="I18:I23" si="34">+H18/$B18*100</f>
        <v>70.219332694273604</v>
      </c>
      <c r="J18" s="159">
        <v>3151.3199851369368</v>
      </c>
      <c r="K18" s="133">
        <f t="shared" ref="K18:K23" si="35">+J18/$B18*100</f>
        <v>4.6066452844155794</v>
      </c>
      <c r="L18" s="159">
        <v>10893.073316905176</v>
      </c>
      <c r="M18" s="133">
        <f t="shared" ref="M18:M23" si="36">+L18/$B18*100</f>
        <v>15.923652648664262</v>
      </c>
      <c r="N18" s="159">
        <v>0</v>
      </c>
      <c r="O18" s="133">
        <f t="shared" ref="O18:O23" si="37">+N18/$B18*100</f>
        <v>0</v>
      </c>
      <c r="P18" s="159">
        <v>2423.2373312939303</v>
      </c>
      <c r="Q18" s="133">
        <f t="shared" ref="Q18:Q23" si="38">+P18/$B18*100</f>
        <v>3.5423234955113272</v>
      </c>
      <c r="R18" s="159">
        <v>2559.9589186643925</v>
      </c>
      <c r="S18" s="133">
        <f t="shared" ref="S18:S23" si="39">+R18/$B18*100</f>
        <v>3.7421850959544778</v>
      </c>
    </row>
    <row r="19" spans="1:19" x14ac:dyDescent="0.2">
      <c r="A19" s="132" t="s">
        <v>143</v>
      </c>
      <c r="B19" s="159">
        <v>416159.14226665802</v>
      </c>
      <c r="C19" s="28">
        <f t="shared" si="30"/>
        <v>30.137638812909419</v>
      </c>
      <c r="D19" s="32">
        <f t="shared" si="31"/>
        <v>303781.01581190387</v>
      </c>
      <c r="E19" s="133">
        <f t="shared" si="32"/>
        <v>72.996357633122287</v>
      </c>
      <c r="F19" s="159">
        <v>6750.1778187131331</v>
      </c>
      <c r="G19" s="133">
        <f t="shared" si="33"/>
        <v>1.6220183898754508</v>
      </c>
      <c r="H19" s="159">
        <v>286091.4893075063</v>
      </c>
      <c r="I19" s="133">
        <f t="shared" si="34"/>
        <v>68.745693714495019</v>
      </c>
      <c r="J19" s="159">
        <v>10939.348685684421</v>
      </c>
      <c r="K19" s="133">
        <f t="shared" si="35"/>
        <v>2.6286455287518176</v>
      </c>
      <c r="L19" s="159">
        <v>50267.192522998055</v>
      </c>
      <c r="M19" s="133">
        <f t="shared" si="36"/>
        <v>12.07883893868391</v>
      </c>
      <c r="N19" s="159">
        <v>1477.7181651012727</v>
      </c>
      <c r="O19" s="133">
        <f t="shared" si="37"/>
        <v>0.35508487379436454</v>
      </c>
      <c r="P19" s="159">
        <v>42043.692867108854</v>
      </c>
      <c r="Q19" s="133">
        <f t="shared" si="38"/>
        <v>10.102792080479864</v>
      </c>
      <c r="R19" s="159">
        <v>18589.522899547203</v>
      </c>
      <c r="S19" s="133">
        <f t="shared" si="39"/>
        <v>4.4669264739198704</v>
      </c>
    </row>
    <row r="20" spans="1:19" x14ac:dyDescent="0.2">
      <c r="A20" s="132" t="s">
        <v>144</v>
      </c>
      <c r="B20" s="159">
        <v>279585.96108258585</v>
      </c>
      <c r="C20" s="28">
        <f t="shared" si="30"/>
        <v>20.247207994455259</v>
      </c>
      <c r="D20" s="32">
        <f t="shared" si="31"/>
        <v>194866.24507000734</v>
      </c>
      <c r="E20" s="133">
        <f t="shared" si="32"/>
        <v>69.69815090695721</v>
      </c>
      <c r="F20" s="159">
        <v>9169.5728470658087</v>
      </c>
      <c r="G20" s="133">
        <f t="shared" si="33"/>
        <v>3.2796971677548727</v>
      </c>
      <c r="H20" s="159">
        <v>177880.21558419842</v>
      </c>
      <c r="I20" s="133">
        <f t="shared" si="34"/>
        <v>63.622728013748528</v>
      </c>
      <c r="J20" s="159">
        <v>7816.4566387431105</v>
      </c>
      <c r="K20" s="133">
        <f t="shared" si="35"/>
        <v>2.7957257254538028</v>
      </c>
      <c r="L20" s="159">
        <v>33372.844742417918</v>
      </c>
      <c r="M20" s="133">
        <f t="shared" si="36"/>
        <v>11.936523784382736</v>
      </c>
      <c r="N20" s="159">
        <v>1140.9569747643291</v>
      </c>
      <c r="O20" s="133">
        <f t="shared" si="37"/>
        <v>0.40808807793725599</v>
      </c>
      <c r="P20" s="159">
        <v>32374.855749640275</v>
      </c>
      <c r="Q20" s="133">
        <f t="shared" si="38"/>
        <v>11.57957131476898</v>
      </c>
      <c r="R20" s="159">
        <v>17831.058545755834</v>
      </c>
      <c r="S20" s="133">
        <f t="shared" si="39"/>
        <v>6.3776659159537648</v>
      </c>
    </row>
    <row r="21" spans="1:19" x14ac:dyDescent="0.2">
      <c r="A21" s="132" t="s">
        <v>145</v>
      </c>
      <c r="B21" s="159">
        <v>393119.47778236546</v>
      </c>
      <c r="C21" s="28">
        <f t="shared" si="30"/>
        <v>28.469139875660776</v>
      </c>
      <c r="D21" s="32">
        <f t="shared" si="31"/>
        <v>296787.96916762012</v>
      </c>
      <c r="E21" s="133">
        <f t="shared" si="32"/>
        <v>75.49561544033304</v>
      </c>
      <c r="F21" s="159">
        <v>21893.83944523818</v>
      </c>
      <c r="G21" s="133">
        <f t="shared" si="33"/>
        <v>5.569258376294143</v>
      </c>
      <c r="H21" s="159">
        <v>269292.98856776167</v>
      </c>
      <c r="I21" s="133">
        <f t="shared" si="34"/>
        <v>68.501563465355616</v>
      </c>
      <c r="J21" s="159">
        <v>5601.1411546202962</v>
      </c>
      <c r="K21" s="133">
        <f t="shared" si="35"/>
        <v>1.4247935986832836</v>
      </c>
      <c r="L21" s="159">
        <v>51602.744261347005</v>
      </c>
      <c r="M21" s="133">
        <f t="shared" si="36"/>
        <v>13.126478635056277</v>
      </c>
      <c r="N21" s="159">
        <v>0</v>
      </c>
      <c r="O21" s="133">
        <f t="shared" si="37"/>
        <v>0</v>
      </c>
      <c r="P21" s="159">
        <v>34920.955227593673</v>
      </c>
      <c r="Q21" s="133">
        <f t="shared" si="38"/>
        <v>8.8830386692073873</v>
      </c>
      <c r="R21" s="159">
        <v>9807.8091258050554</v>
      </c>
      <c r="S21" s="133">
        <f t="shared" si="39"/>
        <v>2.4948672554033937</v>
      </c>
    </row>
    <row r="22" spans="1:19" x14ac:dyDescent="0.2">
      <c r="A22" s="132" t="s">
        <v>22</v>
      </c>
      <c r="B22" s="159">
        <v>171211.40924124411</v>
      </c>
      <c r="C22" s="28">
        <f t="shared" si="30"/>
        <v>12.398880832601236</v>
      </c>
      <c r="D22" s="32">
        <f t="shared" si="31"/>
        <v>138191.64914578581</v>
      </c>
      <c r="E22" s="133">
        <f t="shared" si="32"/>
        <v>80.714042223125404</v>
      </c>
      <c r="F22" s="159">
        <v>33010.84938871827</v>
      </c>
      <c r="G22" s="133">
        <f t="shared" si="33"/>
        <v>19.280753271649431</v>
      </c>
      <c r="H22" s="159">
        <v>104575.25740628672</v>
      </c>
      <c r="I22" s="133">
        <f t="shared" si="34"/>
        <v>61.079607877612737</v>
      </c>
      <c r="J22" s="159">
        <v>605.54235078082411</v>
      </c>
      <c r="K22" s="133">
        <f t="shared" si="35"/>
        <v>0.35368107386324316</v>
      </c>
      <c r="L22" s="159">
        <v>24457.092550106569</v>
      </c>
      <c r="M22" s="133">
        <f t="shared" si="36"/>
        <v>14.284732926673998</v>
      </c>
      <c r="N22" s="159">
        <v>0</v>
      </c>
      <c r="O22" s="133">
        <f t="shared" si="37"/>
        <v>0</v>
      </c>
      <c r="P22" s="159">
        <v>6947.5810996861683</v>
      </c>
      <c r="Q22" s="133">
        <f t="shared" si="38"/>
        <v>4.0578961007772172</v>
      </c>
      <c r="R22" s="159">
        <v>1615.086445665509</v>
      </c>
      <c r="S22" s="133">
        <f t="shared" si="39"/>
        <v>0.94332874942334255</v>
      </c>
    </row>
    <row r="23" spans="1:19" x14ac:dyDescent="0.2">
      <c r="A23" s="132" t="s">
        <v>146</v>
      </c>
      <c r="B23" s="159">
        <v>12605.109232566165</v>
      </c>
      <c r="C23" s="28">
        <f t="shared" si="30"/>
        <v>0.91284364721448752</v>
      </c>
      <c r="D23" s="32">
        <f t="shared" si="31"/>
        <v>11072.306246719485</v>
      </c>
      <c r="E23" s="133">
        <f t="shared" si="32"/>
        <v>87.839827822462837</v>
      </c>
      <c r="F23" s="159">
        <v>302.77117539041205</v>
      </c>
      <c r="G23" s="133">
        <f t="shared" si="33"/>
        <v>2.4019718497018805</v>
      </c>
      <c r="H23" s="159">
        <v>9628.5780965647446</v>
      </c>
      <c r="I23" s="133">
        <f t="shared" si="34"/>
        <v>76.386312239870577</v>
      </c>
      <c r="J23" s="159">
        <v>1140.9569747643291</v>
      </c>
      <c r="K23" s="133">
        <f t="shared" si="35"/>
        <v>9.0515437328903765</v>
      </c>
      <c r="L23" s="159">
        <v>529.68866416657215</v>
      </c>
      <c r="M23" s="133">
        <f t="shared" si="36"/>
        <v>4.2021743278359311</v>
      </c>
      <c r="N23" s="159">
        <v>0</v>
      </c>
      <c r="O23" s="133">
        <f t="shared" si="37"/>
        <v>0</v>
      </c>
      <c r="P23" s="159">
        <v>235.4886919703205</v>
      </c>
      <c r="Q23" s="133">
        <f t="shared" si="38"/>
        <v>1.8682003275459076</v>
      </c>
      <c r="R23" s="159">
        <v>767.62562970978888</v>
      </c>
      <c r="S23" s="133">
        <f t="shared" si="39"/>
        <v>6.0897975221553446</v>
      </c>
    </row>
    <row r="24" spans="1:19" x14ac:dyDescent="0.2">
      <c r="A24" s="22"/>
      <c r="B24" s="34"/>
      <c r="C24" s="28"/>
      <c r="D24" s="32"/>
      <c r="E24" s="28"/>
      <c r="F24" s="32"/>
      <c r="G24" s="28"/>
      <c r="H24" s="32"/>
      <c r="I24" s="28"/>
      <c r="J24" s="32"/>
      <c r="K24" s="28"/>
      <c r="L24" s="32"/>
      <c r="M24" s="28"/>
      <c r="N24" s="32"/>
      <c r="O24" s="28"/>
      <c r="P24" s="32"/>
      <c r="Q24" s="28"/>
      <c r="R24" s="32"/>
      <c r="S24" s="28"/>
    </row>
    <row r="25" spans="1:19" x14ac:dyDescent="0.2">
      <c r="A25" s="130" t="s">
        <v>8</v>
      </c>
      <c r="B25" s="4"/>
      <c r="C25" s="40"/>
      <c r="D25" s="4"/>
      <c r="E25" s="40"/>
      <c r="F25" s="4"/>
      <c r="G25" s="40"/>
      <c r="H25" s="4"/>
      <c r="I25" s="40"/>
      <c r="J25" s="4"/>
      <c r="K25" s="40"/>
      <c r="L25" s="4"/>
      <c r="M25" s="40"/>
      <c r="N25" s="4"/>
      <c r="O25" s="40"/>
      <c r="P25" s="4"/>
      <c r="Q25" s="40"/>
      <c r="R25" s="4"/>
      <c r="S25" s="40"/>
    </row>
    <row r="26" spans="1:19" x14ac:dyDescent="0.2">
      <c r="A26" s="131" t="s">
        <v>82</v>
      </c>
      <c r="B26" s="159">
        <v>76914.027356241728</v>
      </c>
      <c r="C26" s="155">
        <f>+B26/B$7*100</f>
        <v>5.5700018110460299</v>
      </c>
      <c r="D26" s="32">
        <f>+F26+H26+J26</f>
        <v>39236.909864487672</v>
      </c>
      <c r="E26" s="133">
        <f>+D26/$B26*100</f>
        <v>51.0139843318236</v>
      </c>
      <c r="F26" s="159">
        <v>0</v>
      </c>
      <c r="G26" s="133">
        <f>+F26/$B26*100</f>
        <v>0</v>
      </c>
      <c r="H26" s="159">
        <v>37869.133413501673</v>
      </c>
      <c r="I26" s="133">
        <f>+H26/$B26*100</f>
        <v>49.235665736373015</v>
      </c>
      <c r="J26" s="159">
        <v>1367.7764509860015</v>
      </c>
      <c r="K26" s="133">
        <f>+J26/$B26*100</f>
        <v>1.7783185954505911</v>
      </c>
      <c r="L26" s="159">
        <v>2098.3724516641059</v>
      </c>
      <c r="M26" s="133">
        <f>+L26/$B26*100</f>
        <v>2.7282051451357514</v>
      </c>
      <c r="N26" s="159">
        <v>794.53299624985823</v>
      </c>
      <c r="O26" s="133">
        <f>+N26/$B26*100</f>
        <v>1.0330144234546839</v>
      </c>
      <c r="P26" s="159">
        <v>29763.141126101898</v>
      </c>
      <c r="Q26" s="133">
        <f>+P26/$B26*100</f>
        <v>38.696635905240448</v>
      </c>
      <c r="R26" s="159">
        <v>5021.0709177381314</v>
      </c>
      <c r="S26" s="133">
        <f>+R26/$B26*100</f>
        <v>6.5281601943454355</v>
      </c>
    </row>
    <row r="27" spans="1:19" x14ac:dyDescent="0.2">
      <c r="A27" s="131" t="s">
        <v>83</v>
      </c>
      <c r="B27" s="159">
        <v>281374.92119056307</v>
      </c>
      <c r="C27" s="155">
        <f t="shared" ref="C27:C29" si="40">+B27/B$7*100</f>
        <v>20.37676187927746</v>
      </c>
      <c r="D27" s="32">
        <f t="shared" ref="D27:D29" si="41">+F27+H27+J27</f>
        <v>207578.63145944313</v>
      </c>
      <c r="E27" s="133">
        <f t="shared" ref="E27:E29" si="42">+D27/$B27*100</f>
        <v>73.772968316127617</v>
      </c>
      <c r="F27" s="159">
        <v>1892.0127792326412</v>
      </c>
      <c r="G27" s="133">
        <f t="shared" ref="G27:G29" si="43">+F27/$B27*100</f>
        <v>0.67241699126101673</v>
      </c>
      <c r="H27" s="159">
        <v>195196.16448116655</v>
      </c>
      <c r="I27" s="133">
        <f t="shared" ref="I27:I29" si="44">+H27/$B27*100</f>
        <v>69.372268024188486</v>
      </c>
      <c r="J27" s="159">
        <v>10490.454199043941</v>
      </c>
      <c r="K27" s="133">
        <f t="shared" ref="K27:K29" si="45">+J27/$B27*100</f>
        <v>3.7282833006781049</v>
      </c>
      <c r="L27" s="159">
        <v>19546.803093346418</v>
      </c>
      <c r="M27" s="133">
        <f t="shared" ref="M27:M29" si="46">+L27/$B27*100</f>
        <v>6.9468888736207646</v>
      </c>
      <c r="N27" s="159">
        <v>2618.6751398656015</v>
      </c>
      <c r="O27" s="133">
        <f t="shared" ref="O27:O29" si="47">+N27/$B27*100</f>
        <v>0.93067112334865343</v>
      </c>
      <c r="P27" s="159">
        <v>38230.664946840036</v>
      </c>
      <c r="Q27" s="133">
        <f t="shared" ref="Q27:Q29" si="48">+P27/$B27*100</f>
        <v>13.587090414837668</v>
      </c>
      <c r="R27" s="159">
        <v>13400.146551067861</v>
      </c>
      <c r="S27" s="133">
        <f t="shared" ref="S27:S29" si="49">+R27/$B27*100</f>
        <v>4.7623812720652952</v>
      </c>
    </row>
    <row r="28" spans="1:19" x14ac:dyDescent="0.2">
      <c r="A28" s="131" t="s">
        <v>84</v>
      </c>
      <c r="B28" s="159">
        <v>439242.71777647897</v>
      </c>
      <c r="C28" s="155">
        <f t="shared" si="40"/>
        <v>31.809317722656257</v>
      </c>
      <c r="D28" s="32">
        <f t="shared" si="41"/>
        <v>343908.39242476411</v>
      </c>
      <c r="E28" s="133">
        <f t="shared" si="42"/>
        <v>78.29575278235383</v>
      </c>
      <c r="F28" s="159">
        <v>16811.354000928848</v>
      </c>
      <c r="G28" s="133">
        <f t="shared" si="43"/>
        <v>3.827349508725101</v>
      </c>
      <c r="H28" s="159">
        <v>318857.60519240721</v>
      </c>
      <c r="I28" s="133">
        <f t="shared" si="44"/>
        <v>72.592576333767894</v>
      </c>
      <c r="J28" s="159">
        <v>8239.4332314280527</v>
      </c>
      <c r="K28" s="133">
        <f t="shared" si="45"/>
        <v>1.8758269398608265</v>
      </c>
      <c r="L28" s="159">
        <v>51433.75915513801</v>
      </c>
      <c r="M28" s="133">
        <f t="shared" si="46"/>
        <v>11.709644138326166</v>
      </c>
      <c r="N28" s="159">
        <v>0</v>
      </c>
      <c r="O28" s="133">
        <f t="shared" si="47"/>
        <v>0</v>
      </c>
      <c r="P28" s="159">
        <v>30454.363438841236</v>
      </c>
      <c r="Q28" s="133">
        <f t="shared" si="48"/>
        <v>6.9333792471293272</v>
      </c>
      <c r="R28" s="159">
        <v>13446.202757736528</v>
      </c>
      <c r="S28" s="133">
        <f t="shared" si="49"/>
        <v>3.061223832190886</v>
      </c>
    </row>
    <row r="29" spans="1:19" x14ac:dyDescent="0.2">
      <c r="A29" s="131" t="s">
        <v>85</v>
      </c>
      <c r="B29" s="159">
        <v>583330.13526016905</v>
      </c>
      <c r="C29" s="155">
        <f t="shared" si="40"/>
        <v>42.243918587019515</v>
      </c>
      <c r="D29" s="32">
        <f t="shared" si="41"/>
        <v>430465.80100956408</v>
      </c>
      <c r="E29" s="133">
        <f t="shared" si="42"/>
        <v>73.794541887943694</v>
      </c>
      <c r="F29" s="159">
        <v>54291.543609017914</v>
      </c>
      <c r="G29" s="133">
        <f t="shared" si="43"/>
        <v>9.3071727872936876</v>
      </c>
      <c r="H29" s="159">
        <v>366304.802199064</v>
      </c>
      <c r="I29" s="133">
        <f t="shared" si="44"/>
        <v>62.795453218903162</v>
      </c>
      <c r="J29" s="159">
        <v>9869.4552014821384</v>
      </c>
      <c r="K29" s="133">
        <f t="shared" si="45"/>
        <v>1.6919158817468427</v>
      </c>
      <c r="L29" s="159">
        <v>104848.51428901707</v>
      </c>
      <c r="M29" s="133">
        <f t="shared" si="46"/>
        <v>17.97412956254248</v>
      </c>
      <c r="N29" s="159">
        <v>0</v>
      </c>
      <c r="O29" s="133">
        <f t="shared" si="47"/>
        <v>0</v>
      </c>
      <c r="P29" s="159">
        <v>23541.332799226442</v>
      </c>
      <c r="Q29" s="133">
        <f t="shared" si="48"/>
        <v>4.0356791765484319</v>
      </c>
      <c r="R29" s="159">
        <v>24474.487162360827</v>
      </c>
      <c r="S29" s="133">
        <f t="shared" si="49"/>
        <v>4.195649372965284</v>
      </c>
    </row>
    <row r="30" spans="1:19" x14ac:dyDescent="0.2">
      <c r="A30" s="22"/>
      <c r="B30" s="34"/>
      <c r="C30" s="28"/>
      <c r="D30" s="32"/>
      <c r="E30" s="28"/>
      <c r="F30" s="32"/>
      <c r="G30" s="28"/>
      <c r="H30" s="32"/>
      <c r="I30" s="28"/>
      <c r="J30" s="32"/>
      <c r="K30" s="28"/>
      <c r="L30" s="32"/>
      <c r="M30" s="28"/>
      <c r="N30" s="32"/>
      <c r="O30" s="28"/>
      <c r="P30" s="32"/>
      <c r="Q30" s="28"/>
      <c r="R30" s="32"/>
      <c r="S30" s="28"/>
    </row>
    <row r="31" spans="1:19" x14ac:dyDescent="0.2">
      <c r="A31" s="130" t="s">
        <v>7</v>
      </c>
      <c r="B31" s="4"/>
      <c r="C31" s="40"/>
      <c r="D31" s="4"/>
      <c r="E31" s="40"/>
      <c r="F31" s="4"/>
      <c r="G31" s="40"/>
      <c r="H31" s="4"/>
      <c r="I31" s="40"/>
      <c r="J31" s="4"/>
      <c r="K31" s="40"/>
      <c r="L31" s="4"/>
      <c r="M31" s="40"/>
      <c r="N31" s="4"/>
      <c r="O31" s="40"/>
      <c r="P31" s="4"/>
      <c r="Q31" s="40"/>
      <c r="R31" s="4"/>
      <c r="S31" s="40"/>
    </row>
    <row r="32" spans="1:19" x14ac:dyDescent="0.2">
      <c r="A32" s="21" t="s">
        <v>92</v>
      </c>
      <c r="B32" s="159">
        <v>873545.49732197844</v>
      </c>
      <c r="C32" s="28">
        <f>+B32/B$7*100</f>
        <v>63.260892315238614</v>
      </c>
      <c r="D32" s="32">
        <f t="shared" si="11"/>
        <v>681646.36947653466</v>
      </c>
      <c r="E32" s="133">
        <f t="shared" ref="E32:G32" si="50">+D32/$B32*100</f>
        <v>78.032154199896013</v>
      </c>
      <c r="F32" s="159">
        <v>38486.366505263082</v>
      </c>
      <c r="G32" s="133">
        <f t="shared" si="50"/>
        <v>4.4057655409192122</v>
      </c>
      <c r="H32" s="159">
        <v>643160.00297127164</v>
      </c>
      <c r="I32" s="133">
        <f t="shared" ref="I32" si="51">+H32/$B32*100</f>
        <v>73.626388658976808</v>
      </c>
      <c r="J32" s="159">
        <v>0</v>
      </c>
      <c r="K32" s="133">
        <f t="shared" ref="K32" si="52">+J32/$B32*100</f>
        <v>0</v>
      </c>
      <c r="L32" s="159">
        <v>85626.471103797827</v>
      </c>
      <c r="M32" s="133">
        <f t="shared" ref="M32" si="53">+L32/$B32*100</f>
        <v>9.8021764597610801</v>
      </c>
      <c r="N32" s="159">
        <v>3413.2081361154596</v>
      </c>
      <c r="O32" s="133">
        <f t="shared" ref="O32" si="54">+N32/$B32*100</f>
        <v>0.39073043666063245</v>
      </c>
      <c r="P32" s="159">
        <v>65519.927154921264</v>
      </c>
      <c r="Q32" s="133">
        <f>+P32/$B32*100</f>
        <v>7.5004596046554166</v>
      </c>
      <c r="R32" s="159">
        <v>37339.521450606051</v>
      </c>
      <c r="S32" s="133">
        <f>+R32/$B32*100</f>
        <v>4.274479299026499</v>
      </c>
    </row>
    <row r="33" spans="1:19" x14ac:dyDescent="0.2">
      <c r="A33" s="21" t="s">
        <v>93</v>
      </c>
      <c r="B33" s="159">
        <v>507316.30426147807</v>
      </c>
      <c r="C33" s="28">
        <f>+B33/B$7*100</f>
        <v>36.73910768476091</v>
      </c>
      <c r="D33" s="32">
        <f t="shared" ref="D33" si="55">+F33+H33+J33</f>
        <v>339543.3652817253</v>
      </c>
      <c r="E33" s="133">
        <f t="shared" ref="E33" si="56">+D33/$B33*100</f>
        <v>66.929322481762739</v>
      </c>
      <c r="F33" s="159">
        <v>34508.543883916347</v>
      </c>
      <c r="G33" s="133">
        <f t="shared" ref="G33" si="57">+F33/$B33*100</f>
        <v>6.802175209833222</v>
      </c>
      <c r="H33" s="159">
        <v>275067.7023148688</v>
      </c>
      <c r="I33" s="133">
        <f t="shared" ref="I33" si="58">+H33/$B33*100</f>
        <v>54.220158115220954</v>
      </c>
      <c r="J33" s="159">
        <v>29967.119082940149</v>
      </c>
      <c r="K33" s="133">
        <f t="shared" ref="K33" si="59">+J33/$B33*100</f>
        <v>5.9069891567085664</v>
      </c>
      <c r="L33" s="159">
        <v>92300.977885367829</v>
      </c>
      <c r="M33" s="133">
        <f t="shared" ref="M33" si="60">+L33/$B33*100</f>
        <v>18.193970331731066</v>
      </c>
      <c r="N33" s="159">
        <v>0</v>
      </c>
      <c r="O33" s="133">
        <f t="shared" ref="O33" si="61">+N33/$B33*100</f>
        <v>0</v>
      </c>
      <c r="P33" s="159">
        <v>56469.575156088395</v>
      </c>
      <c r="Q33" s="133">
        <f>+P33/$B33*100</f>
        <v>11.131038896590079</v>
      </c>
      <c r="R33" s="159">
        <v>19002.385938297306</v>
      </c>
      <c r="S33" s="133">
        <f>+R33/$B33*100</f>
        <v>3.7456682899162659</v>
      </c>
    </row>
    <row r="34" spans="1:19" x14ac:dyDescent="0.2">
      <c r="A34" s="129"/>
      <c r="B34" s="34"/>
      <c r="C34" s="28"/>
      <c r="D34" s="34"/>
      <c r="E34" s="28"/>
      <c r="F34" s="34"/>
      <c r="G34" s="28"/>
      <c r="H34" s="34"/>
      <c r="I34" s="28"/>
      <c r="J34" s="34"/>
      <c r="K34" s="28"/>
      <c r="L34" s="34"/>
      <c r="M34" s="28"/>
      <c r="N34" s="34"/>
      <c r="O34" s="28"/>
      <c r="P34" s="34"/>
      <c r="Q34" s="28"/>
      <c r="R34" s="34"/>
      <c r="S34" s="28"/>
    </row>
    <row r="35" spans="1:19" x14ac:dyDescent="0.2">
      <c r="A35" s="48" t="s">
        <v>149</v>
      </c>
      <c r="B35" s="4">
        <f>SUM(B37:B44)</f>
        <v>1302570.7369265449</v>
      </c>
      <c r="C35" s="40">
        <f>SUM(C37:C44)</f>
        <v>99.999999999999986</v>
      </c>
      <c r="D35" s="4">
        <f>SUM(D37:D44)</f>
        <v>980951.98844468687</v>
      </c>
      <c r="E35" s="26">
        <f>IF(ISNUMBER(D35/$B35*100),D35/$B35*100,0)</f>
        <v>75.308922627823875</v>
      </c>
      <c r="F35" s="4">
        <f>SUM(F37:F44)</f>
        <v>72994.910389179437</v>
      </c>
      <c r="G35" s="26">
        <f>IF(ISNUMBER(F35/$B35*100),F35/$B35*100,0)</f>
        <v>5.6039114283661196</v>
      </c>
      <c r="H35" s="4">
        <f>SUM(H37:H44)</f>
        <v>879357.73542355339</v>
      </c>
      <c r="I35" s="26">
        <f>IF(ISNUMBER(H35/$B35*100),H35/$B35*100,0)</f>
        <v>67.509403558260843</v>
      </c>
      <c r="J35" s="4">
        <f>SUM(J37:J44)</f>
        <v>28599.342631954136</v>
      </c>
      <c r="K35" s="26">
        <f>IF(ISNUMBER(J35/$B35*100),J35/$B35*100,0)</f>
        <v>2.1956076411969114</v>
      </c>
      <c r="L35" s="4">
        <f>SUM(L37:L44)</f>
        <v>175829.07653750153</v>
      </c>
      <c r="M35" s="26">
        <f>IF(ISNUMBER(L35/$B35*100),L35/$B35*100,0)</f>
        <v>13.498620194122859</v>
      </c>
      <c r="N35" s="4">
        <f>SUM(N37:N44)</f>
        <v>2618.6751398656015</v>
      </c>
      <c r="O35" s="26">
        <f>IF(ISNUMBER(N35/$B35*100),N35/$B35*100,0)</f>
        <v>0.20103899662635172</v>
      </c>
      <c r="P35" s="4">
        <f>SUM(P37:P44)</f>
        <v>92011.389269717896</v>
      </c>
      <c r="Q35" s="26">
        <f t="shared" ref="Q35:Q36" si="62">IF(ISNUMBER(P35/$B35*100),P35/$B35*100,0)</f>
        <v>7.063830520776289</v>
      </c>
      <c r="R35" s="4">
        <f>SUM(R37:R44)</f>
        <v>51159.607534772775</v>
      </c>
      <c r="S35" s="26">
        <f t="shared" ref="S35:S36" si="63">IF(ISNUMBER(R35/$B35*100),R35/$B35*100,0)</f>
        <v>3.9275876606506159</v>
      </c>
    </row>
    <row r="36" spans="1:19" x14ac:dyDescent="0.2">
      <c r="A36" s="162" t="s">
        <v>40</v>
      </c>
      <c r="B36" s="34">
        <f>B39+B38+B37</f>
        <v>919591.74765181518</v>
      </c>
      <c r="C36" s="28">
        <f>+B36/B$35*100</f>
        <v>70.598219473409927</v>
      </c>
      <c r="D36" s="32">
        <f>D39+D38+D37</f>
        <v>752610.89795245533</v>
      </c>
      <c r="E36" s="157">
        <f t="shared" ref="E36:G36" si="64">IF(ISNUMBER(D36/$B36*100),D36/$B36*100,0)</f>
        <v>81.841849915927725</v>
      </c>
      <c r="F36" s="32">
        <f>F39+F38+F37</f>
        <v>40418.750236055777</v>
      </c>
      <c r="G36" s="157">
        <f t="shared" si="64"/>
        <v>4.3952928393784934</v>
      </c>
      <c r="H36" s="32">
        <f>H9+H38+H37</f>
        <v>684836.16600931401</v>
      </c>
      <c r="I36" s="157">
        <f t="shared" ref="I36" si="65">IF(ISNUMBER(H36/$B36*100),H36/$B36*100,0)</f>
        <v>74.471760730568604</v>
      </c>
      <c r="J36" s="32">
        <f>J39+J38+J37</f>
        <v>27355.981707085542</v>
      </c>
      <c r="K36" s="157">
        <f t="shared" ref="K36" si="66">IF(ISNUMBER(J36/$B36*100),J36/$B36*100,0)</f>
        <v>2.9747963459806224</v>
      </c>
      <c r="L36" s="32">
        <f>L39+L38+L37</f>
        <v>121286.38391367847</v>
      </c>
      <c r="M36" s="157">
        <f t="shared" ref="M36" si="67">IF(ISNUMBER(L36/$B36*100),L36/$B36*100,0)</f>
        <v>13.189155320650084</v>
      </c>
      <c r="N36" s="32">
        <f>N39+N38+N37</f>
        <v>2618.6751398656015</v>
      </c>
      <c r="O36" s="157">
        <f t="shared" ref="O36" si="68">IF(ISNUMBER(N36/$B36*100),N36/$B36*100,0)</f>
        <v>0.2847649673403887</v>
      </c>
      <c r="P36" s="32">
        <f>P39+P38+P37</f>
        <v>302.77117539041205</v>
      </c>
      <c r="Q36" s="157">
        <f t="shared" si="62"/>
        <v>3.2924520708623221E-2</v>
      </c>
      <c r="R36" s="32">
        <f>R39+R38+R37</f>
        <v>42773.019470425126</v>
      </c>
      <c r="S36" s="157">
        <f t="shared" si="63"/>
        <v>4.6513052753731614</v>
      </c>
    </row>
    <row r="37" spans="1:19" x14ac:dyDescent="0.2">
      <c r="A37" s="163" t="s">
        <v>133</v>
      </c>
      <c r="B37" s="159">
        <v>368145.8775989915</v>
      </c>
      <c r="C37" s="28">
        <f>+B37/B$35*100</f>
        <v>28.263023816091771</v>
      </c>
      <c r="D37" s="32">
        <f>+F37+H37+J37</f>
        <v>275960.05392681953</v>
      </c>
      <c r="E37" s="157">
        <f>IF(ISNUMBER(D37/$B37*100),D37/$B37*100,0)</f>
        <v>74.959430681826959</v>
      </c>
      <c r="F37" s="159">
        <v>9488.9568262405155</v>
      </c>
      <c r="G37" s="157">
        <f>IF(ISNUMBER(F37/$B37*100),F37/$B37*100,0)</f>
        <v>2.5774991392342863</v>
      </c>
      <c r="H37" s="159">
        <v>260882.6255813239</v>
      </c>
      <c r="I37" s="157">
        <f>IF(ISNUMBER(H37/$B37*100),H37/$B37*100,0)</f>
        <v>70.86392689842755</v>
      </c>
      <c r="J37" s="159">
        <v>5588.471519255133</v>
      </c>
      <c r="K37" s="157">
        <f>IF(ISNUMBER(J37/$B37*100),J37/$B37*100,0)</f>
        <v>1.5180046441651212</v>
      </c>
      <c r="L37" s="159">
        <v>68129.235323687361</v>
      </c>
      <c r="M37" s="157">
        <f>IF(ISNUMBER(L37/$B37*100),L37/$B37*100,0)</f>
        <v>18.506043247861157</v>
      </c>
      <c r="N37" s="159">
        <v>0</v>
      </c>
      <c r="O37" s="157">
        <f>IF(ISNUMBER(N37/$B37*100),N37/$B37*100,0)</f>
        <v>0</v>
      </c>
      <c r="P37" s="159">
        <v>0</v>
      </c>
      <c r="Q37" s="157">
        <f>IF(ISNUMBER(P37/$B37*100),P37/$B37*100,0)</f>
        <v>0</v>
      </c>
      <c r="R37" s="159">
        <v>24056.588348485213</v>
      </c>
      <c r="S37" s="157">
        <f>IF(ISNUMBER(R37/$B37*100),R37/$B37*100,0)</f>
        <v>6.5345260703120562</v>
      </c>
    </row>
    <row r="38" spans="1:19" x14ac:dyDescent="0.2">
      <c r="A38" s="163" t="s">
        <v>134</v>
      </c>
      <c r="B38" s="159">
        <v>551445.87005282368</v>
      </c>
      <c r="C38" s="28">
        <f t="shared" ref="C38:C44" si="69">+B38/B$35*100</f>
        <v>42.335195657318152</v>
      </c>
      <c r="D38" s="32">
        <f t="shared" ref="D38:D44" si="70">+F38+H38+J38</f>
        <v>476650.84402563574</v>
      </c>
      <c r="E38" s="157">
        <f t="shared" ref="E38:E44" si="71">IF(ISNUMBER(D38/$B38*100),D38/$B38*100,0)</f>
        <v>86.436560669132717</v>
      </c>
      <c r="F38" s="159">
        <v>30929.793409815262</v>
      </c>
      <c r="G38" s="157">
        <f t="shared" ref="G38:G44" si="72">IF(ISNUMBER(F38/$B38*100),F38/$B38*100,0)</f>
        <v>5.6088539400707553</v>
      </c>
      <c r="H38" s="159">
        <v>423953.54042799008</v>
      </c>
      <c r="I38" s="157">
        <f t="shared" ref="I38:I44" si="73">IF(ISNUMBER(H38/$B38*100),H38/$B38*100,0)</f>
        <v>76.880354618918261</v>
      </c>
      <c r="J38" s="159">
        <v>21767.510187830409</v>
      </c>
      <c r="K38" s="157">
        <f t="shared" ref="K38:K44" si="74">IF(ISNUMBER(J38/$B38*100),J38/$B38*100,0)</f>
        <v>3.9473521101436972</v>
      </c>
      <c r="L38" s="159">
        <v>53157.148589991099</v>
      </c>
      <c r="M38" s="157">
        <f t="shared" ref="M38:M44" si="75">IF(ISNUMBER(L38/$B38*100),L38/$B38*100,0)</f>
        <v>9.6395950131785568</v>
      </c>
      <c r="N38" s="159">
        <v>2618.6751398656015</v>
      </c>
      <c r="O38" s="157">
        <f t="shared" ref="O38:O44" si="76">IF(ISNUMBER(N38/$B38*100),N38/$B38*100,0)</f>
        <v>0.47487437699275092</v>
      </c>
      <c r="P38" s="159">
        <v>302.77117539041205</v>
      </c>
      <c r="Q38" s="157">
        <f t="shared" ref="Q38:Q44" si="77">IF(ISNUMBER(P38/$B38*100),P38/$B38*100,0)</f>
        <v>5.4904967437948031E-2</v>
      </c>
      <c r="R38" s="159">
        <v>18716.431121939913</v>
      </c>
      <c r="S38" s="157">
        <f t="shared" ref="S38:S44" si="78">IF(ISNUMBER(R38/$B38*100),R38/$B38*100,0)</f>
        <v>3.3940649732578541</v>
      </c>
    </row>
    <row r="39" spans="1:19" x14ac:dyDescent="0.2">
      <c r="A39" s="163" t="s">
        <v>135</v>
      </c>
      <c r="B39" s="159">
        <v>0</v>
      </c>
      <c r="C39" s="28">
        <f t="shared" si="69"/>
        <v>0</v>
      </c>
      <c r="D39" s="32">
        <f t="shared" si="70"/>
        <v>0</v>
      </c>
      <c r="E39" s="157">
        <f t="shared" si="71"/>
        <v>0</v>
      </c>
      <c r="F39" s="159">
        <v>0</v>
      </c>
      <c r="G39" s="157">
        <f t="shared" si="72"/>
        <v>0</v>
      </c>
      <c r="H39" s="159">
        <v>0</v>
      </c>
      <c r="I39" s="157">
        <f t="shared" si="73"/>
        <v>0</v>
      </c>
      <c r="J39" s="159">
        <v>0</v>
      </c>
      <c r="K39" s="157">
        <f t="shared" si="74"/>
        <v>0</v>
      </c>
      <c r="L39" s="159">
        <v>0</v>
      </c>
      <c r="M39" s="157">
        <f t="shared" si="75"/>
        <v>0</v>
      </c>
      <c r="N39" s="159">
        <v>0</v>
      </c>
      <c r="O39" s="157">
        <f t="shared" si="76"/>
        <v>0</v>
      </c>
      <c r="P39" s="159">
        <v>0</v>
      </c>
      <c r="Q39" s="157">
        <f t="shared" si="77"/>
        <v>0</v>
      </c>
      <c r="R39" s="159">
        <v>0</v>
      </c>
      <c r="S39" s="157">
        <f t="shared" si="78"/>
        <v>0</v>
      </c>
    </row>
    <row r="40" spans="1:19" x14ac:dyDescent="0.2">
      <c r="A40" s="162" t="s">
        <v>41</v>
      </c>
      <c r="B40" s="159">
        <v>168970.70455769819</v>
      </c>
      <c r="C40" s="28">
        <f t="shared" si="69"/>
        <v>12.972094318377646</v>
      </c>
      <c r="D40" s="32">
        <f t="shared" si="70"/>
        <v>146602.02845742094</v>
      </c>
      <c r="E40" s="157">
        <f t="shared" si="71"/>
        <v>86.761802195930912</v>
      </c>
      <c r="F40" s="159">
        <v>22053.236083824711</v>
      </c>
      <c r="G40" s="157">
        <f t="shared" si="72"/>
        <v>13.051514545998844</v>
      </c>
      <c r="H40" s="159">
        <v>124169.79444027289</v>
      </c>
      <c r="I40" s="157">
        <f t="shared" si="73"/>
        <v>73.485989636666744</v>
      </c>
      <c r="J40" s="159">
        <v>378.99793332333189</v>
      </c>
      <c r="K40" s="157">
        <f t="shared" si="74"/>
        <v>0.22429801326532078</v>
      </c>
      <c r="L40" s="159">
        <v>18970.286771634263</v>
      </c>
      <c r="M40" s="157">
        <f t="shared" si="75"/>
        <v>11.226967906236377</v>
      </c>
      <c r="N40" s="159">
        <v>0</v>
      </c>
      <c r="O40" s="157">
        <f t="shared" si="76"/>
        <v>0</v>
      </c>
      <c r="P40" s="159">
        <v>0</v>
      </c>
      <c r="Q40" s="157">
        <f t="shared" si="77"/>
        <v>0</v>
      </c>
      <c r="R40" s="159">
        <v>3398.3893286428397</v>
      </c>
      <c r="S40" s="157">
        <f t="shared" si="78"/>
        <v>2.0112298978326129</v>
      </c>
    </row>
    <row r="41" spans="1:19" x14ac:dyDescent="0.2">
      <c r="A41" s="162" t="s">
        <v>42</v>
      </c>
      <c r="B41" s="159">
        <v>22165.320401377507</v>
      </c>
      <c r="C41" s="28">
        <f t="shared" si="69"/>
        <v>1.7016596314513597</v>
      </c>
      <c r="D41" s="32">
        <f t="shared" si="70"/>
        <v>13840.333237858984</v>
      </c>
      <c r="E41" s="157">
        <f t="shared" si="71"/>
        <v>62.44138585517063</v>
      </c>
      <c r="F41" s="159">
        <v>1768.6570221755487</v>
      </c>
      <c r="G41" s="157">
        <f t="shared" si="72"/>
        <v>7.9793884778026136</v>
      </c>
      <c r="H41" s="159">
        <v>12071.676215683436</v>
      </c>
      <c r="I41" s="157">
        <f t="shared" si="73"/>
        <v>54.461997377368021</v>
      </c>
      <c r="J41" s="159">
        <v>0</v>
      </c>
      <c r="K41" s="157">
        <f t="shared" si="74"/>
        <v>0</v>
      </c>
      <c r="L41" s="159">
        <v>8140.7255219271437</v>
      </c>
      <c r="M41" s="157">
        <f t="shared" si="75"/>
        <v>36.727308130502919</v>
      </c>
      <c r="N41" s="159">
        <v>0</v>
      </c>
      <c r="O41" s="157">
        <f t="shared" si="76"/>
        <v>0</v>
      </c>
      <c r="P41" s="159">
        <v>0</v>
      </c>
      <c r="Q41" s="157">
        <f t="shared" si="77"/>
        <v>0</v>
      </c>
      <c r="R41" s="159">
        <v>184.26164159138048</v>
      </c>
      <c r="S41" s="157">
        <f t="shared" si="78"/>
        <v>0.83130601432645745</v>
      </c>
    </row>
    <row r="42" spans="1:19" x14ac:dyDescent="0.2">
      <c r="A42" s="162" t="s">
        <v>43</v>
      </c>
      <c r="B42" s="159">
        <v>4255.1599701668711</v>
      </c>
      <c r="C42" s="28">
        <f t="shared" si="69"/>
        <v>0.32667400314911493</v>
      </c>
      <c r="D42" s="32">
        <f t="shared" si="70"/>
        <v>2052.0581885383876</v>
      </c>
      <c r="E42" s="157">
        <f t="shared" si="71"/>
        <v>48.225171390158422</v>
      </c>
      <c r="F42" s="159">
        <v>0</v>
      </c>
      <c r="G42" s="157">
        <f t="shared" si="72"/>
        <v>0</v>
      </c>
      <c r="H42" s="159">
        <v>2052.0581885383876</v>
      </c>
      <c r="I42" s="157">
        <f t="shared" si="73"/>
        <v>48.225171390158422</v>
      </c>
      <c r="J42" s="159">
        <v>0</v>
      </c>
      <c r="K42" s="157">
        <f t="shared" si="74"/>
        <v>0</v>
      </c>
      <c r="L42" s="159">
        <v>1880.6439088435682</v>
      </c>
      <c r="M42" s="157">
        <f t="shared" si="75"/>
        <v>44.196785127441792</v>
      </c>
      <c r="N42" s="159">
        <v>0</v>
      </c>
      <c r="O42" s="157">
        <f t="shared" si="76"/>
        <v>0</v>
      </c>
      <c r="P42" s="159">
        <v>0</v>
      </c>
      <c r="Q42" s="157">
        <f t="shared" si="77"/>
        <v>0</v>
      </c>
      <c r="R42" s="159">
        <v>322.45787278491582</v>
      </c>
      <c r="S42" s="157">
        <f t="shared" si="78"/>
        <v>7.5780434823997993</v>
      </c>
    </row>
    <row r="43" spans="1:19" x14ac:dyDescent="0.2">
      <c r="A43" s="162" t="s">
        <v>44</v>
      </c>
      <c r="B43" s="159">
        <v>3655.5086182250398</v>
      </c>
      <c r="C43" s="28">
        <f t="shared" si="69"/>
        <v>0.28063801178662456</v>
      </c>
      <c r="D43" s="32">
        <f t="shared" si="70"/>
        <v>2271.8355853653538</v>
      </c>
      <c r="E43" s="157">
        <f t="shared" si="71"/>
        <v>62.148276002929002</v>
      </c>
      <c r="F43" s="159">
        <v>264.92477846661058</v>
      </c>
      <c r="G43" s="157">
        <f t="shared" si="72"/>
        <v>7.2472754446752425</v>
      </c>
      <c r="H43" s="159">
        <v>2006.9108068987434</v>
      </c>
      <c r="I43" s="157">
        <f t="shared" si="73"/>
        <v>54.901000558253763</v>
      </c>
      <c r="J43" s="159">
        <v>0</v>
      </c>
      <c r="K43" s="157">
        <f t="shared" si="74"/>
        <v>0</v>
      </c>
      <c r="L43" s="159">
        <v>1383.6730328596859</v>
      </c>
      <c r="M43" s="157">
        <f t="shared" si="75"/>
        <v>37.851723997071005</v>
      </c>
      <c r="N43" s="159">
        <v>0</v>
      </c>
      <c r="O43" s="157">
        <f t="shared" si="76"/>
        <v>0</v>
      </c>
      <c r="P43" s="159">
        <v>0</v>
      </c>
      <c r="Q43" s="157">
        <f t="shared" si="77"/>
        <v>0</v>
      </c>
      <c r="R43" s="159">
        <v>0</v>
      </c>
      <c r="S43" s="157">
        <f t="shared" si="78"/>
        <v>0</v>
      </c>
    </row>
    <row r="44" spans="1:19" x14ac:dyDescent="0.2">
      <c r="A44" s="164" t="s">
        <v>136</v>
      </c>
      <c r="B44" s="167">
        <v>183932.29572726213</v>
      </c>
      <c r="C44" s="116">
        <f t="shared" si="69"/>
        <v>14.120714561825329</v>
      </c>
      <c r="D44" s="113">
        <f t="shared" si="70"/>
        <v>63574.835023047985</v>
      </c>
      <c r="E44" s="168">
        <f t="shared" si="71"/>
        <v>34.56425896913602</v>
      </c>
      <c r="F44" s="167">
        <v>8489.3422686567901</v>
      </c>
      <c r="G44" s="168">
        <f t="shared" si="72"/>
        <v>4.6154712716927806</v>
      </c>
      <c r="H44" s="167">
        <v>54221.129762845936</v>
      </c>
      <c r="I44" s="168">
        <f t="shared" si="73"/>
        <v>29.478852285542029</v>
      </c>
      <c r="J44" s="167">
        <v>864.36299154526364</v>
      </c>
      <c r="K44" s="168">
        <f t="shared" si="74"/>
        <v>0.46993541190121146</v>
      </c>
      <c r="L44" s="167">
        <v>24167.363388558369</v>
      </c>
      <c r="M44" s="168">
        <f t="shared" si="75"/>
        <v>13.13927132426713</v>
      </c>
      <c r="N44" s="167">
        <v>0</v>
      </c>
      <c r="O44" s="168">
        <f t="shared" si="76"/>
        <v>0</v>
      </c>
      <c r="P44" s="167">
        <v>91708.618094327481</v>
      </c>
      <c r="Q44" s="168">
        <f t="shared" si="77"/>
        <v>49.859986649823881</v>
      </c>
      <c r="R44" s="167">
        <v>4481.47922132851</v>
      </c>
      <c r="S44" s="168">
        <f t="shared" si="78"/>
        <v>2.4364830567730866</v>
      </c>
    </row>
    <row r="45" spans="1:19" x14ac:dyDescent="0.2">
      <c r="A45" s="49"/>
      <c r="B45" s="159"/>
      <c r="C45" s="28"/>
      <c r="D45" s="32"/>
      <c r="E45" s="157"/>
      <c r="F45" s="159"/>
      <c r="G45" s="157"/>
      <c r="H45" s="159"/>
      <c r="I45" s="157"/>
      <c r="J45" s="159"/>
      <c r="K45" s="157"/>
      <c r="L45" s="159"/>
      <c r="M45" s="157"/>
      <c r="N45" s="159"/>
      <c r="O45" s="157"/>
      <c r="P45" s="32"/>
      <c r="Q45" s="157"/>
      <c r="R45" s="32"/>
      <c r="S45" s="157"/>
    </row>
    <row r="46" spans="1:19" x14ac:dyDescent="0.2">
      <c r="A46" s="38" t="str">
        <f>'C01'!A40</f>
        <v>Fuente: Instituto Nacional de Estadística (INE). LXXXI Encuesta Permanente de Hogares de Propósitos Múltiples, Junio 2024.</v>
      </c>
      <c r="B46" s="34"/>
      <c r="C46" s="28"/>
      <c r="D46" s="34"/>
      <c r="E46" s="28"/>
      <c r="F46" s="34"/>
      <c r="G46" s="28"/>
      <c r="H46" s="34"/>
      <c r="I46" s="28"/>
      <c r="J46" s="28"/>
      <c r="K46" s="28"/>
      <c r="L46" s="34"/>
      <c r="M46" s="28"/>
      <c r="N46" s="28"/>
      <c r="O46" s="28"/>
    </row>
    <row r="47" spans="1:19" x14ac:dyDescent="0.2">
      <c r="A47" s="38" t="s">
        <v>25</v>
      </c>
      <c r="B47" s="34"/>
      <c r="C47" s="28"/>
      <c r="E47" s="28"/>
      <c r="F47" s="34"/>
      <c r="G47" s="28"/>
      <c r="H47" s="34"/>
      <c r="I47" s="28"/>
      <c r="J47" s="28"/>
      <c r="K47" s="28"/>
      <c r="L47" s="34"/>
      <c r="M47" s="28"/>
      <c r="N47" s="28"/>
      <c r="O47" s="28"/>
    </row>
    <row r="48" spans="1:19" x14ac:dyDescent="0.2">
      <c r="A48" s="38" t="s">
        <v>26</v>
      </c>
      <c r="B48" s="34"/>
      <c r="C48" s="28"/>
      <c r="D48" s="34"/>
      <c r="E48" s="28"/>
      <c r="F48" s="34"/>
      <c r="G48" s="28"/>
      <c r="H48" s="34"/>
      <c r="I48" s="28"/>
      <c r="J48" s="28"/>
      <c r="K48" s="28"/>
      <c r="L48" s="34"/>
      <c r="M48" s="28"/>
      <c r="N48" s="28"/>
      <c r="O48" s="28"/>
    </row>
    <row r="49" spans="1:19" x14ac:dyDescent="0.2">
      <c r="A49" s="38" t="s">
        <v>151</v>
      </c>
      <c r="B49" s="34"/>
      <c r="C49" s="28"/>
      <c r="D49" s="34"/>
      <c r="E49" s="28"/>
      <c r="G49" s="28"/>
      <c r="H49" s="32"/>
      <c r="I49" s="28"/>
      <c r="J49" s="28"/>
      <c r="K49" s="28"/>
      <c r="L49" s="34"/>
      <c r="M49" s="28"/>
      <c r="N49" s="28"/>
      <c r="O49" s="28"/>
    </row>
    <row r="50" spans="1:19" x14ac:dyDescent="0.2">
      <c r="A50" s="165" t="s">
        <v>150</v>
      </c>
      <c r="B50" s="34"/>
      <c r="C50" s="28"/>
      <c r="D50" s="34"/>
      <c r="E50" s="28"/>
      <c r="F50" s="32"/>
      <c r="G50" s="28"/>
      <c r="H50" s="32"/>
      <c r="I50" s="28"/>
      <c r="J50" s="28"/>
      <c r="K50" s="28"/>
      <c r="L50" s="34"/>
      <c r="M50" s="28"/>
      <c r="N50" s="28"/>
      <c r="O50" s="28"/>
    </row>
    <row r="51" spans="1:19" x14ac:dyDescent="0.2">
      <c r="A51" s="12"/>
      <c r="B51" s="34"/>
      <c r="C51" s="28"/>
      <c r="D51" s="34"/>
      <c r="E51" s="28"/>
      <c r="G51" s="28"/>
      <c r="H51" s="32"/>
      <c r="I51" s="28"/>
      <c r="J51" s="28"/>
      <c r="K51" s="28"/>
      <c r="L51" s="34"/>
      <c r="M51" s="28"/>
      <c r="N51" s="28"/>
      <c r="O51" s="28"/>
    </row>
    <row r="52" spans="1:19" ht="28.5" customHeight="1" x14ac:dyDescent="0.2">
      <c r="A52" s="201" t="s">
        <v>94</v>
      </c>
      <c r="B52" s="201"/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</row>
    <row r="53" spans="1:19" x14ac:dyDescent="0.2">
      <c r="A53" t="s">
        <v>78</v>
      </c>
      <c r="E53" s="28"/>
    </row>
    <row r="54" spans="1:19" ht="10.199999999999999" customHeight="1" x14ac:dyDescent="0.2">
      <c r="A54" s="200" t="s">
        <v>11</v>
      </c>
      <c r="B54" s="174" t="s">
        <v>47</v>
      </c>
      <c r="C54" s="174"/>
      <c r="D54" s="204" t="s">
        <v>9</v>
      </c>
      <c r="E54" s="204"/>
      <c r="F54" s="204"/>
      <c r="G54" s="204"/>
      <c r="H54" s="204"/>
      <c r="I54" s="204"/>
      <c r="J54" s="204"/>
      <c r="K54" s="204"/>
      <c r="L54" s="174" t="s">
        <v>51</v>
      </c>
      <c r="M54" s="174"/>
      <c r="N54" s="174" t="s">
        <v>139</v>
      </c>
      <c r="O54" s="174"/>
      <c r="P54" s="174" t="s">
        <v>52</v>
      </c>
      <c r="Q54" s="174"/>
      <c r="R54" s="174" t="s">
        <v>131</v>
      </c>
      <c r="S54" s="174"/>
    </row>
    <row r="55" spans="1:19" ht="10.199999999999999" customHeight="1" x14ac:dyDescent="0.2">
      <c r="A55" s="201"/>
      <c r="B55" s="175"/>
      <c r="C55" s="175"/>
      <c r="D55" s="203" t="s">
        <v>12</v>
      </c>
      <c r="E55" s="203"/>
      <c r="F55" s="178" t="s">
        <v>48</v>
      </c>
      <c r="G55" s="178"/>
      <c r="H55" s="178" t="s">
        <v>49</v>
      </c>
      <c r="I55" s="178"/>
      <c r="J55" s="178" t="s">
        <v>50</v>
      </c>
      <c r="K55" s="178"/>
      <c r="L55" s="175"/>
      <c r="M55" s="175"/>
      <c r="N55" s="175"/>
      <c r="O55" s="175"/>
      <c r="P55" s="175"/>
      <c r="Q55" s="175"/>
      <c r="R55" s="175"/>
      <c r="S55" s="175"/>
    </row>
    <row r="56" spans="1:19" x14ac:dyDescent="0.2">
      <c r="A56" s="202"/>
      <c r="B56" s="52" t="s">
        <v>3</v>
      </c>
      <c r="C56" s="53" t="s">
        <v>33</v>
      </c>
      <c r="D56" s="52" t="s">
        <v>3</v>
      </c>
      <c r="E56" s="53" t="s">
        <v>34</v>
      </c>
      <c r="F56" s="52" t="s">
        <v>3</v>
      </c>
      <c r="G56" s="53" t="s">
        <v>34</v>
      </c>
      <c r="H56" s="52" t="s">
        <v>3</v>
      </c>
      <c r="I56" s="53" t="s">
        <v>34</v>
      </c>
      <c r="J56" s="52" t="s">
        <v>3</v>
      </c>
      <c r="K56" s="53" t="s">
        <v>34</v>
      </c>
      <c r="L56" s="52" t="s">
        <v>3</v>
      </c>
      <c r="M56" s="53" t="s">
        <v>34</v>
      </c>
      <c r="N56" s="52" t="s">
        <v>3</v>
      </c>
      <c r="O56" s="53" t="s">
        <v>34</v>
      </c>
      <c r="P56" s="52" t="s">
        <v>3</v>
      </c>
      <c r="Q56" s="53" t="s">
        <v>34</v>
      </c>
      <c r="R56" s="52" t="s">
        <v>3</v>
      </c>
      <c r="S56" s="53" t="s">
        <v>34</v>
      </c>
    </row>
    <row r="57" spans="1:19" x14ac:dyDescent="0.2">
      <c r="A57" s="12"/>
      <c r="B57" s="34"/>
      <c r="C57" s="28"/>
      <c r="D57" s="34"/>
      <c r="E57" s="28"/>
      <c r="F57" s="34"/>
      <c r="G57" s="28"/>
      <c r="H57" s="34"/>
      <c r="I57" s="28"/>
      <c r="J57" s="28"/>
      <c r="K57" s="28"/>
      <c r="L57" s="34"/>
      <c r="M57" s="28"/>
      <c r="N57" s="28"/>
      <c r="O57" s="28"/>
    </row>
    <row r="58" spans="1:19" x14ac:dyDescent="0.2">
      <c r="A58" s="6" t="str">
        <f t="shared" ref="A58:S58" si="79">A7</f>
        <v>Total Nacional 2/</v>
      </c>
      <c r="B58" s="172">
        <f t="shared" si="79"/>
        <v>1380861.8015834631</v>
      </c>
      <c r="C58" s="10">
        <f t="shared" si="79"/>
        <v>99.999999999998622</v>
      </c>
      <c r="D58" s="10">
        <f t="shared" si="79"/>
        <v>1021189.7347582654</v>
      </c>
      <c r="E58" s="10">
        <f t="shared" si="79"/>
        <v>73.953072898913263</v>
      </c>
      <c r="F58" s="10">
        <f t="shared" si="79"/>
        <v>72994.910389179422</v>
      </c>
      <c r="G58" s="10">
        <f t="shared" si="79"/>
        <v>5.2861850697495312</v>
      </c>
      <c r="H58" s="10">
        <f t="shared" si="79"/>
        <v>918227.70528614579</v>
      </c>
      <c r="I58" s="10">
        <f t="shared" si="79"/>
        <v>66.496712721953415</v>
      </c>
      <c r="J58" s="10">
        <f t="shared" si="79"/>
        <v>29967.119082940149</v>
      </c>
      <c r="K58" s="10">
        <f t="shared" si="79"/>
        <v>2.1701751072103108</v>
      </c>
      <c r="L58" s="10">
        <f t="shared" si="79"/>
        <v>177927.44898916548</v>
      </c>
      <c r="M58" s="10">
        <f t="shared" si="79"/>
        <v>12.885246647067241</v>
      </c>
      <c r="N58" s="10">
        <f t="shared" si="79"/>
        <v>3413.2081361154596</v>
      </c>
      <c r="O58" s="10">
        <f t="shared" si="79"/>
        <v>0.24717956077874428</v>
      </c>
      <c r="P58" s="172">
        <f t="shared" si="79"/>
        <v>121989.50231100977</v>
      </c>
      <c r="Q58" s="10">
        <f t="shared" si="79"/>
        <v>8.8343020402998942</v>
      </c>
      <c r="R58" s="10">
        <f t="shared" si="79"/>
        <v>56341.907388903346</v>
      </c>
      <c r="S58" s="10">
        <f t="shared" si="79"/>
        <v>4.0801988529405993</v>
      </c>
    </row>
    <row r="59" spans="1:19" x14ac:dyDescent="0.2">
      <c r="A59" s="12"/>
      <c r="B59" s="4"/>
      <c r="C59" s="40"/>
      <c r="D59" s="4"/>
      <c r="E59" s="40"/>
      <c r="F59" s="4"/>
      <c r="G59" s="40"/>
      <c r="H59" s="4"/>
      <c r="I59" s="40"/>
      <c r="J59" s="4"/>
      <c r="K59" s="40"/>
      <c r="L59" s="4"/>
      <c r="M59" s="40"/>
      <c r="N59" s="40"/>
      <c r="O59" s="40"/>
    </row>
    <row r="60" spans="1:19" x14ac:dyDescent="0.2">
      <c r="A60" s="50" t="s">
        <v>45</v>
      </c>
      <c r="B60" s="4"/>
      <c r="C60" s="40"/>
      <c r="D60" s="4"/>
      <c r="E60" s="40"/>
      <c r="F60" s="4"/>
      <c r="G60" s="133"/>
      <c r="H60" s="4"/>
      <c r="I60" s="133"/>
      <c r="J60" s="4"/>
      <c r="K60" s="133"/>
      <c r="L60" s="4"/>
      <c r="M60" s="40"/>
      <c r="N60" s="40"/>
      <c r="O60" s="40"/>
      <c r="P60" s="3"/>
    </row>
    <row r="61" spans="1:19" x14ac:dyDescent="0.2">
      <c r="A61" s="51" t="s">
        <v>96</v>
      </c>
      <c r="B61" s="169">
        <v>311671.97335008351</v>
      </c>
      <c r="C61" s="28">
        <f>+B61/B$7*100</f>
        <v>22.570830259239756</v>
      </c>
      <c r="D61" s="32">
        <f>+F61+H61+J61</f>
        <v>214329.22710630033</v>
      </c>
      <c r="E61" s="157">
        <f>IF(ISNUMBER(D61/$B61*100),D61/$B61*100,0)</f>
        <v>68.767565078928811</v>
      </c>
      <c r="F61" s="34">
        <v>476.86460123989906</v>
      </c>
      <c r="G61" s="157">
        <f>IF(ISNUMBER(F61/$B61*100),F61/$B61*100,0)</f>
        <v>0.15300207975526373</v>
      </c>
      <c r="H61" s="34">
        <v>213852.36250506042</v>
      </c>
      <c r="I61" s="157">
        <f>IF(ISNUMBER(H61/$B61*100),H61/$B61*100,0)</f>
        <v>68.614562999173529</v>
      </c>
      <c r="J61" s="34">
        <v>0</v>
      </c>
      <c r="K61" s="157">
        <f>IF(ISNUMBER(J61/$B61*100),J61/$B61*100,0)</f>
        <v>0</v>
      </c>
      <c r="L61" s="34">
        <v>39843.628729932578</v>
      </c>
      <c r="M61" s="157">
        <f>IF(ISNUMBER(L61/$B61*100),L61/$B61*100,0)</f>
        <v>12.783834331224412</v>
      </c>
      <c r="N61" s="34">
        <v>0</v>
      </c>
      <c r="O61" s="157">
        <f>IF(ISNUMBER(N61/$B61*100),N61/$B61*100,0)</f>
        <v>0</v>
      </c>
      <c r="P61" s="170">
        <v>46713.863821486215</v>
      </c>
      <c r="Q61" s="157">
        <f>IF(ISNUMBER(P61/$B61*100),P61/$B61*100,0)</f>
        <v>14.988150304106803</v>
      </c>
      <c r="R61" s="159">
        <v>10785.253692364802</v>
      </c>
      <c r="S61" s="157">
        <f>IF(ISNUMBER(R61/$B61*100),R61/$B61*100,0)</f>
        <v>3.4604502857401092</v>
      </c>
    </row>
    <row r="62" spans="1:19" x14ac:dyDescent="0.2">
      <c r="A62" s="51" t="s">
        <v>97</v>
      </c>
      <c r="B62" s="169">
        <v>6411.1796388919756</v>
      </c>
      <c r="C62" s="28">
        <f t="shared" ref="C62:C84" si="80">+B62/B$7*100</f>
        <v>0.46428828949719236</v>
      </c>
      <c r="D62" s="32">
        <f t="shared" ref="D62:D84" si="81">+F62+H62+J62</f>
        <v>2878.8492593371684</v>
      </c>
      <c r="E62" s="157">
        <f t="shared" ref="E62:E84" si="82">IF(ISNUMBER(D62/$B62*100),D62/$B62*100,0)</f>
        <v>44.903581267217632</v>
      </c>
      <c r="F62" s="34">
        <v>0</v>
      </c>
      <c r="G62" s="157">
        <f t="shared" ref="G62:G84" si="83">IF(ISNUMBER(F62/$B62*100),F62/$B62*100,0)</f>
        <v>0</v>
      </c>
      <c r="H62" s="34">
        <v>2878.8492593371684</v>
      </c>
      <c r="I62" s="157">
        <f t="shared" ref="I62:I84" si="84">IF(ISNUMBER(H62/$B62*100),H62/$B62*100,0)</f>
        <v>44.903581267217632</v>
      </c>
      <c r="J62" s="34">
        <v>0</v>
      </c>
      <c r="K62" s="157">
        <f t="shared" ref="K62:K84" si="85">IF(ISNUMBER(J62/$B62*100),J62/$B62*100,0)</f>
        <v>0</v>
      </c>
      <c r="L62" s="34">
        <v>2472.6312656883656</v>
      </c>
      <c r="M62" s="157">
        <f t="shared" ref="M62:M84" si="86">IF(ISNUMBER(L62/$B62*100),L62/$B62*100,0)</f>
        <v>38.567493112947666</v>
      </c>
      <c r="N62" s="34">
        <v>0</v>
      </c>
      <c r="O62" s="157">
        <f t="shared" ref="O62:O84" si="87">IF(ISNUMBER(N62/$B62*100),N62/$B62*100,0)</f>
        <v>0</v>
      </c>
      <c r="P62" s="170">
        <v>1059.6991138664423</v>
      </c>
      <c r="Q62" s="157">
        <f t="shared" ref="Q62:Q84" si="88">IF(ISNUMBER(P62/$B62*100),P62/$B62*100,0)</f>
        <v>16.528925619834713</v>
      </c>
      <c r="R62" s="159">
        <v>0</v>
      </c>
      <c r="S62" s="157">
        <f t="shared" ref="S62:S84" si="89">IF(ISNUMBER(R62/$B62*100),R62/$B62*100,0)</f>
        <v>0</v>
      </c>
    </row>
    <row r="63" spans="1:19" x14ac:dyDescent="0.2">
      <c r="A63" s="51" t="s">
        <v>46</v>
      </c>
      <c r="B63" s="169">
        <v>187804.64817425353</v>
      </c>
      <c r="C63" s="28">
        <f t="shared" si="80"/>
        <v>13.600539022724359</v>
      </c>
      <c r="D63" s="32">
        <f t="shared" si="81"/>
        <v>146504.42258621802</v>
      </c>
      <c r="E63" s="157">
        <f t="shared" si="82"/>
        <v>78.008943873574779</v>
      </c>
      <c r="F63" s="34">
        <v>522.89107669454324</v>
      </c>
      <c r="G63" s="157">
        <f t="shared" si="83"/>
        <v>0.2784228621484286</v>
      </c>
      <c r="H63" s="34">
        <v>145981.53150952348</v>
      </c>
      <c r="I63" s="157">
        <f t="shared" si="84"/>
        <v>77.730521011426362</v>
      </c>
      <c r="J63" s="34">
        <v>0</v>
      </c>
      <c r="K63" s="157">
        <f t="shared" si="85"/>
        <v>0</v>
      </c>
      <c r="L63" s="34">
        <v>24238.091980767203</v>
      </c>
      <c r="M63" s="157">
        <f t="shared" si="86"/>
        <v>12.9060128257731</v>
      </c>
      <c r="N63" s="34">
        <v>0</v>
      </c>
      <c r="O63" s="157">
        <f t="shared" si="87"/>
        <v>0</v>
      </c>
      <c r="P63" s="170">
        <v>11658.535664950388</v>
      </c>
      <c r="Q63" s="157">
        <f t="shared" si="88"/>
        <v>6.2077993160920482</v>
      </c>
      <c r="R63" s="159">
        <v>5403.5979423178487</v>
      </c>
      <c r="S63" s="157">
        <f t="shared" si="89"/>
        <v>2.8772439845600357</v>
      </c>
    </row>
    <row r="64" spans="1:19" x14ac:dyDescent="0.2">
      <c r="A64" s="51" t="s">
        <v>98</v>
      </c>
      <c r="B64" s="169">
        <v>2872.9436167229533</v>
      </c>
      <c r="C64" s="28">
        <f t="shared" si="80"/>
        <v>0.20805439135389861</v>
      </c>
      <c r="D64" s="32">
        <f t="shared" si="81"/>
        <v>2872.9436167229533</v>
      </c>
      <c r="E64" s="157">
        <f t="shared" si="82"/>
        <v>100</v>
      </c>
      <c r="F64" s="34">
        <v>593.96984851327579</v>
      </c>
      <c r="G64" s="157">
        <f t="shared" si="83"/>
        <v>20.674608615911243</v>
      </c>
      <c r="H64" s="34">
        <v>2278.9737682096775</v>
      </c>
      <c r="I64" s="157">
        <f t="shared" si="84"/>
        <v>79.325391384088761</v>
      </c>
      <c r="J64" s="34">
        <v>0</v>
      </c>
      <c r="K64" s="157">
        <f t="shared" si="85"/>
        <v>0</v>
      </c>
      <c r="L64" s="34">
        <v>0</v>
      </c>
      <c r="M64" s="157">
        <f t="shared" si="86"/>
        <v>0</v>
      </c>
      <c r="N64" s="34">
        <v>0</v>
      </c>
      <c r="O64" s="157">
        <f t="shared" si="87"/>
        <v>0</v>
      </c>
      <c r="P64" s="170">
        <v>0</v>
      </c>
      <c r="Q64" s="157">
        <f t="shared" si="88"/>
        <v>0</v>
      </c>
      <c r="R64" s="159">
        <v>0</v>
      </c>
      <c r="S64" s="157">
        <f t="shared" si="89"/>
        <v>0</v>
      </c>
    </row>
    <row r="65" spans="1:19" x14ac:dyDescent="0.2">
      <c r="A65" s="51" t="s">
        <v>99</v>
      </c>
      <c r="B65" s="169">
        <v>1704.6148594362739</v>
      </c>
      <c r="C65" s="28">
        <f t="shared" si="80"/>
        <v>0.12344572479893037</v>
      </c>
      <c r="D65" s="32">
        <f t="shared" si="81"/>
        <v>1704.6148594362739</v>
      </c>
      <c r="E65" s="157">
        <f t="shared" si="82"/>
        <v>100</v>
      </c>
      <c r="F65" s="34">
        <v>0</v>
      </c>
      <c r="G65" s="157">
        <f t="shared" si="83"/>
        <v>0</v>
      </c>
      <c r="H65" s="34">
        <v>1704.6148594362739</v>
      </c>
      <c r="I65" s="157">
        <f t="shared" si="84"/>
        <v>100</v>
      </c>
      <c r="J65" s="34">
        <v>0</v>
      </c>
      <c r="K65" s="157">
        <f t="shared" si="85"/>
        <v>0</v>
      </c>
      <c r="L65" s="34">
        <v>0</v>
      </c>
      <c r="M65" s="157">
        <f t="shared" si="86"/>
        <v>0</v>
      </c>
      <c r="N65" s="34">
        <v>0</v>
      </c>
      <c r="O65" s="157">
        <f t="shared" si="87"/>
        <v>0</v>
      </c>
      <c r="P65" s="170">
        <v>0</v>
      </c>
      <c r="Q65" s="157">
        <f t="shared" si="88"/>
        <v>0</v>
      </c>
      <c r="R65" s="159">
        <v>0</v>
      </c>
      <c r="S65" s="157">
        <f t="shared" si="89"/>
        <v>0</v>
      </c>
    </row>
    <row r="66" spans="1:19" x14ac:dyDescent="0.2">
      <c r="A66" s="51" t="s">
        <v>100</v>
      </c>
      <c r="B66" s="169">
        <v>114365.23367670678</v>
      </c>
      <c r="C66" s="28">
        <f t="shared" si="80"/>
        <v>8.2821636130104963</v>
      </c>
      <c r="D66" s="32">
        <f t="shared" si="81"/>
        <v>108257.26646565822</v>
      </c>
      <c r="E66" s="157">
        <f t="shared" si="82"/>
        <v>94.659244759369045</v>
      </c>
      <c r="F66" s="34">
        <v>552.86279466054327</v>
      </c>
      <c r="G66" s="157">
        <f t="shared" si="83"/>
        <v>0.48341858525240528</v>
      </c>
      <c r="H66" s="34">
        <v>107704.40367099768</v>
      </c>
      <c r="I66" s="157">
        <f t="shared" si="84"/>
        <v>94.175826174116636</v>
      </c>
      <c r="J66" s="34">
        <v>0</v>
      </c>
      <c r="K66" s="157">
        <f t="shared" si="85"/>
        <v>0</v>
      </c>
      <c r="L66" s="34">
        <v>1794.2246137612331</v>
      </c>
      <c r="M66" s="157">
        <f t="shared" si="86"/>
        <v>1.5688549361366539</v>
      </c>
      <c r="N66" s="34">
        <v>0</v>
      </c>
      <c r="O66" s="157">
        <f t="shared" si="87"/>
        <v>0</v>
      </c>
      <c r="P66" s="170">
        <v>1696.3934390369625</v>
      </c>
      <c r="Q66" s="157">
        <f t="shared" si="88"/>
        <v>1.4833121784478753</v>
      </c>
      <c r="R66" s="159">
        <v>2617.3491582503684</v>
      </c>
      <c r="S66" s="157">
        <f t="shared" si="89"/>
        <v>2.2885881260464336</v>
      </c>
    </row>
    <row r="67" spans="1:19" x14ac:dyDescent="0.2">
      <c r="A67" s="51" t="s">
        <v>101</v>
      </c>
      <c r="B67" s="169">
        <v>333887.55993214966</v>
      </c>
      <c r="C67" s="28">
        <f t="shared" si="80"/>
        <v>24.179650675344472</v>
      </c>
      <c r="D67" s="32">
        <f t="shared" si="81"/>
        <v>212225.8282595402</v>
      </c>
      <c r="E67" s="157">
        <f t="shared" si="82"/>
        <v>63.562065116372487</v>
      </c>
      <c r="F67" s="34">
        <v>1710.8710454380605</v>
      </c>
      <c r="G67" s="157">
        <f t="shared" si="83"/>
        <v>0.5124093409726711</v>
      </c>
      <c r="H67" s="34">
        <v>210514.95721410215</v>
      </c>
      <c r="I67" s="157">
        <f t="shared" si="84"/>
        <v>63.049655775399827</v>
      </c>
      <c r="J67" s="34">
        <v>0</v>
      </c>
      <c r="K67" s="157">
        <f t="shared" si="85"/>
        <v>0</v>
      </c>
      <c r="L67" s="34">
        <v>55916.317460124337</v>
      </c>
      <c r="M67" s="157">
        <f t="shared" si="86"/>
        <v>16.747050255926656</v>
      </c>
      <c r="N67" s="34">
        <v>3413.2081361154596</v>
      </c>
      <c r="O67" s="157">
        <f t="shared" si="87"/>
        <v>1.0222627452214956</v>
      </c>
      <c r="P67" s="170">
        <v>50443.283931043217</v>
      </c>
      <c r="Q67" s="157">
        <f t="shared" si="88"/>
        <v>15.107865636351935</v>
      </c>
      <c r="R67" s="159">
        <v>11888.922145326673</v>
      </c>
      <c r="S67" s="157">
        <f t="shared" si="89"/>
        <v>3.560756246127486</v>
      </c>
    </row>
    <row r="68" spans="1:19" x14ac:dyDescent="0.2">
      <c r="A68" s="51" t="s">
        <v>102</v>
      </c>
      <c r="B68" s="169">
        <v>45349.845843299379</v>
      </c>
      <c r="C68" s="28">
        <f t="shared" si="80"/>
        <v>3.2841697692915952</v>
      </c>
      <c r="D68" s="32">
        <f t="shared" si="81"/>
        <v>25355.951453119575</v>
      </c>
      <c r="E68" s="157">
        <f t="shared" si="82"/>
        <v>55.911880143394178</v>
      </c>
      <c r="F68" s="34">
        <v>2534.5792384108795</v>
      </c>
      <c r="G68" s="157">
        <f t="shared" si="83"/>
        <v>5.5889478592028636</v>
      </c>
      <c r="H68" s="34">
        <v>22821.372214708696</v>
      </c>
      <c r="I68" s="157">
        <f t="shared" si="84"/>
        <v>50.32293228419131</v>
      </c>
      <c r="J68" s="34">
        <v>0</v>
      </c>
      <c r="K68" s="157">
        <f t="shared" si="85"/>
        <v>0</v>
      </c>
      <c r="L68" s="34">
        <v>6492.5416643886892</v>
      </c>
      <c r="M68" s="157">
        <f t="shared" si="86"/>
        <v>14.316568322685905</v>
      </c>
      <c r="N68" s="34">
        <v>0</v>
      </c>
      <c r="O68" s="157">
        <f t="shared" si="87"/>
        <v>0</v>
      </c>
      <c r="P68" s="170">
        <v>1027.4808917383466</v>
      </c>
      <c r="Q68" s="157">
        <f t="shared" si="88"/>
        <v>2.2656767021627284</v>
      </c>
      <c r="R68" s="159">
        <v>12473.871834052776</v>
      </c>
      <c r="S68" s="157">
        <f t="shared" si="89"/>
        <v>27.505874831757204</v>
      </c>
    </row>
    <row r="69" spans="1:19" x14ac:dyDescent="0.2">
      <c r="A69" s="51" t="s">
        <v>103</v>
      </c>
      <c r="B69" s="169">
        <v>95810.611155918334</v>
      </c>
      <c r="C69" s="28">
        <f t="shared" si="80"/>
        <v>6.9384648808483442</v>
      </c>
      <c r="D69" s="32">
        <f t="shared" si="81"/>
        <v>75168.848616254501</v>
      </c>
      <c r="E69" s="157">
        <f t="shared" si="82"/>
        <v>78.455661339982214</v>
      </c>
      <c r="F69" s="34">
        <v>0</v>
      </c>
      <c r="G69" s="157">
        <f t="shared" si="83"/>
        <v>0</v>
      </c>
      <c r="H69" s="34">
        <v>75168.848616254501</v>
      </c>
      <c r="I69" s="157">
        <f t="shared" si="84"/>
        <v>78.455661339982214</v>
      </c>
      <c r="J69" s="34">
        <v>0</v>
      </c>
      <c r="K69" s="157">
        <f t="shared" si="85"/>
        <v>0</v>
      </c>
      <c r="L69" s="34">
        <v>12811.332160639848</v>
      </c>
      <c r="M69" s="157">
        <f t="shared" si="86"/>
        <v>13.37151700221513</v>
      </c>
      <c r="N69" s="34">
        <v>0</v>
      </c>
      <c r="O69" s="157">
        <f t="shared" si="87"/>
        <v>0</v>
      </c>
      <c r="P69" s="170">
        <v>7461.9070958412221</v>
      </c>
      <c r="Q69" s="157">
        <f t="shared" si="88"/>
        <v>7.788184425311738</v>
      </c>
      <c r="R69" s="159">
        <v>368.52328318276096</v>
      </c>
      <c r="S69" s="157">
        <f t="shared" si="89"/>
        <v>0.38463723249092002</v>
      </c>
    </row>
    <row r="70" spans="1:19" x14ac:dyDescent="0.2">
      <c r="A70" s="49" t="s">
        <v>104</v>
      </c>
      <c r="B70" s="169">
        <v>6085.4589157149767</v>
      </c>
      <c r="C70" s="28">
        <f t="shared" si="80"/>
        <v>0.4407000692420236</v>
      </c>
      <c r="D70" s="32">
        <f t="shared" si="81"/>
        <v>5257.67046516562</v>
      </c>
      <c r="E70" s="157">
        <f t="shared" si="82"/>
        <v>86.397271561365883</v>
      </c>
      <c r="F70" s="34">
        <v>0</v>
      </c>
      <c r="G70" s="157">
        <f t="shared" si="83"/>
        <v>0</v>
      </c>
      <c r="H70" s="34">
        <v>5257.67046516562</v>
      </c>
      <c r="I70" s="157">
        <f t="shared" si="84"/>
        <v>86.397271561365883</v>
      </c>
      <c r="J70" s="34">
        <v>0</v>
      </c>
      <c r="K70" s="157">
        <f t="shared" si="85"/>
        <v>0</v>
      </c>
      <c r="L70" s="34">
        <v>827.78845054935834</v>
      </c>
      <c r="M70" s="157">
        <f t="shared" si="86"/>
        <v>13.602728438634145</v>
      </c>
      <c r="N70" s="34">
        <v>0</v>
      </c>
      <c r="O70" s="157">
        <f t="shared" si="87"/>
        <v>0</v>
      </c>
      <c r="P70" s="170">
        <v>0</v>
      </c>
      <c r="Q70" s="157">
        <f t="shared" si="88"/>
        <v>0</v>
      </c>
      <c r="R70" s="159">
        <v>0</v>
      </c>
      <c r="S70" s="157">
        <f t="shared" si="89"/>
        <v>0</v>
      </c>
    </row>
    <row r="71" spans="1:19" x14ac:dyDescent="0.2">
      <c r="A71" s="22" t="s">
        <v>105</v>
      </c>
      <c r="B71" s="169">
        <v>15435.661060901921</v>
      </c>
      <c r="C71" s="28">
        <f t="shared" si="80"/>
        <v>1.1178280870107007</v>
      </c>
      <c r="D71" s="32">
        <f t="shared" si="81"/>
        <v>15435.661060901921</v>
      </c>
      <c r="E71" s="157">
        <f t="shared" si="82"/>
        <v>100</v>
      </c>
      <c r="F71" s="34">
        <v>849.13906500027838</v>
      </c>
      <c r="G71" s="157">
        <f t="shared" si="83"/>
        <v>5.5011512733401675</v>
      </c>
      <c r="H71" s="34">
        <v>14586.521995901643</v>
      </c>
      <c r="I71" s="157">
        <f t="shared" si="84"/>
        <v>94.49884872665983</v>
      </c>
      <c r="J71" s="34">
        <v>0</v>
      </c>
      <c r="K71" s="157">
        <f t="shared" si="85"/>
        <v>0</v>
      </c>
      <c r="L71" s="34">
        <v>0</v>
      </c>
      <c r="M71" s="157">
        <f t="shared" si="86"/>
        <v>0</v>
      </c>
      <c r="N71" s="34">
        <v>0</v>
      </c>
      <c r="O71" s="157">
        <f t="shared" si="87"/>
        <v>0</v>
      </c>
      <c r="P71" s="170">
        <v>0</v>
      </c>
      <c r="Q71" s="157">
        <f t="shared" si="88"/>
        <v>0</v>
      </c>
      <c r="R71" s="159">
        <v>0</v>
      </c>
      <c r="S71" s="157">
        <f t="shared" si="89"/>
        <v>0</v>
      </c>
    </row>
    <row r="72" spans="1:19" x14ac:dyDescent="0.2">
      <c r="A72" s="22" t="s">
        <v>106</v>
      </c>
      <c r="B72" s="169">
        <v>794.53299624985823</v>
      </c>
      <c r="C72" s="28">
        <f t="shared" si="80"/>
        <v>5.753892209479259E-2</v>
      </c>
      <c r="D72" s="32">
        <f t="shared" si="81"/>
        <v>794.53299624985823</v>
      </c>
      <c r="E72" s="157">
        <f t="shared" si="82"/>
        <v>100</v>
      </c>
      <c r="F72" s="34">
        <v>0</v>
      </c>
      <c r="G72" s="157">
        <f t="shared" si="83"/>
        <v>0</v>
      </c>
      <c r="H72" s="34">
        <v>794.53299624985823</v>
      </c>
      <c r="I72" s="157">
        <f t="shared" si="84"/>
        <v>100</v>
      </c>
      <c r="J72" s="34">
        <v>0</v>
      </c>
      <c r="K72" s="157">
        <f t="shared" si="85"/>
        <v>0</v>
      </c>
      <c r="L72" s="34">
        <v>0</v>
      </c>
      <c r="M72" s="157">
        <f t="shared" si="86"/>
        <v>0</v>
      </c>
      <c r="N72" s="34">
        <v>0</v>
      </c>
      <c r="O72" s="157">
        <f t="shared" si="87"/>
        <v>0</v>
      </c>
      <c r="P72" s="170">
        <v>0</v>
      </c>
      <c r="Q72" s="157">
        <f t="shared" si="88"/>
        <v>0</v>
      </c>
      <c r="R72" s="159">
        <v>0</v>
      </c>
      <c r="S72" s="157">
        <f t="shared" si="89"/>
        <v>0</v>
      </c>
    </row>
    <row r="73" spans="1:19" x14ac:dyDescent="0.2">
      <c r="A73" s="22" t="s">
        <v>107</v>
      </c>
      <c r="B73" s="169">
        <v>14296.543302314436</v>
      </c>
      <c r="C73" s="28">
        <f t="shared" si="80"/>
        <v>1.035334838426285</v>
      </c>
      <c r="D73" s="32">
        <f t="shared" si="81"/>
        <v>9905.1025711014881</v>
      </c>
      <c r="E73" s="157">
        <f t="shared" si="82"/>
        <v>69.283199173732939</v>
      </c>
      <c r="F73" s="34">
        <v>429.94383037988774</v>
      </c>
      <c r="G73" s="157">
        <f t="shared" si="83"/>
        <v>3.0073271649538187</v>
      </c>
      <c r="H73" s="34">
        <v>9475.1587407216011</v>
      </c>
      <c r="I73" s="157">
        <f t="shared" si="84"/>
        <v>66.275872008779132</v>
      </c>
      <c r="J73" s="34">
        <v>0</v>
      </c>
      <c r="K73" s="157">
        <f t="shared" si="85"/>
        <v>0</v>
      </c>
      <c r="L73" s="34">
        <v>4391.4407312129506</v>
      </c>
      <c r="M73" s="157">
        <f t="shared" si="86"/>
        <v>30.716800826267072</v>
      </c>
      <c r="N73" s="34">
        <v>0</v>
      </c>
      <c r="O73" s="157">
        <f t="shared" si="87"/>
        <v>0</v>
      </c>
      <c r="P73" s="170">
        <v>0</v>
      </c>
      <c r="Q73" s="157">
        <f t="shared" si="88"/>
        <v>0</v>
      </c>
      <c r="R73" s="159">
        <v>0</v>
      </c>
      <c r="S73" s="157">
        <f t="shared" si="89"/>
        <v>0</v>
      </c>
    </row>
    <row r="74" spans="1:19" x14ac:dyDescent="0.2">
      <c r="A74" s="22" t="s">
        <v>108</v>
      </c>
      <c r="B74" s="169">
        <v>39782.345796841291</v>
      </c>
      <c r="C74" s="28">
        <f t="shared" si="80"/>
        <v>2.8809795267869704</v>
      </c>
      <c r="D74" s="32">
        <f t="shared" si="81"/>
        <v>35286.602289747563</v>
      </c>
      <c r="E74" s="157">
        <f t="shared" si="82"/>
        <v>88.699149290862849</v>
      </c>
      <c r="F74" s="34">
        <v>4338.7848142552848</v>
      </c>
      <c r="G74" s="157">
        <f t="shared" si="83"/>
        <v>10.906307125307285</v>
      </c>
      <c r="H74" s="34">
        <v>30947.81747549228</v>
      </c>
      <c r="I74" s="157">
        <f t="shared" si="84"/>
        <v>77.79284216555557</v>
      </c>
      <c r="J74" s="34">
        <v>0</v>
      </c>
      <c r="K74" s="157">
        <f t="shared" si="85"/>
        <v>0</v>
      </c>
      <c r="L74" s="34">
        <v>3197.5207707312838</v>
      </c>
      <c r="M74" s="157">
        <f t="shared" si="86"/>
        <v>8.0375370197128149</v>
      </c>
      <c r="N74" s="34">
        <v>0</v>
      </c>
      <c r="O74" s="157">
        <f t="shared" si="87"/>
        <v>0</v>
      </c>
      <c r="P74" s="170">
        <v>378.99793332333189</v>
      </c>
      <c r="Q74" s="157">
        <f t="shared" si="88"/>
        <v>0.95267869637145497</v>
      </c>
      <c r="R74" s="159">
        <v>919.22480303912175</v>
      </c>
      <c r="S74" s="157">
        <f t="shared" si="89"/>
        <v>2.3106349930528935</v>
      </c>
    </row>
    <row r="75" spans="1:19" x14ac:dyDescent="0.2">
      <c r="A75" s="22" t="s">
        <v>109</v>
      </c>
      <c r="B75" s="169">
        <v>35479.192022154748</v>
      </c>
      <c r="C75" s="28">
        <f t="shared" si="80"/>
        <v>2.5693513993558237</v>
      </c>
      <c r="D75" s="32">
        <f t="shared" si="81"/>
        <v>35156.73414936984</v>
      </c>
      <c r="E75" s="157">
        <f t="shared" si="82"/>
        <v>99.091135241795953</v>
      </c>
      <c r="F75" s="34">
        <v>34803.501111414356</v>
      </c>
      <c r="G75" s="157">
        <f t="shared" si="83"/>
        <v>98.095529034825645</v>
      </c>
      <c r="H75" s="34">
        <v>353.23303795548077</v>
      </c>
      <c r="I75" s="157">
        <f t="shared" si="84"/>
        <v>0.99560620697029045</v>
      </c>
      <c r="J75" s="34">
        <v>0</v>
      </c>
      <c r="K75" s="157">
        <f t="shared" si="85"/>
        <v>0</v>
      </c>
      <c r="L75" s="34">
        <v>0</v>
      </c>
      <c r="M75" s="157">
        <f t="shared" si="86"/>
        <v>0</v>
      </c>
      <c r="N75" s="34">
        <v>0</v>
      </c>
      <c r="O75" s="157">
        <f t="shared" si="87"/>
        <v>0</v>
      </c>
      <c r="P75" s="170">
        <v>0</v>
      </c>
      <c r="Q75" s="157">
        <f t="shared" si="88"/>
        <v>0</v>
      </c>
      <c r="R75" s="159">
        <v>322.45787278491582</v>
      </c>
      <c r="S75" s="157">
        <f t="shared" si="89"/>
        <v>0.90886475820407386</v>
      </c>
    </row>
    <row r="76" spans="1:19" x14ac:dyDescent="0.2">
      <c r="A76" s="22" t="s">
        <v>110</v>
      </c>
      <c r="B76" s="169">
        <v>36941.918095839763</v>
      </c>
      <c r="C76" s="28">
        <f t="shared" si="80"/>
        <v>2.6752798906796968</v>
      </c>
      <c r="D76" s="32">
        <f t="shared" si="81"/>
        <v>36798.603485713131</v>
      </c>
      <c r="E76" s="157">
        <f t="shared" si="82"/>
        <v>99.612054225893658</v>
      </c>
      <c r="F76" s="34">
        <v>20388.296763366805</v>
      </c>
      <c r="G76" s="157">
        <f t="shared" si="83"/>
        <v>55.190141211597911</v>
      </c>
      <c r="H76" s="34">
        <v>16410.306722346322</v>
      </c>
      <c r="I76" s="157">
        <f t="shared" si="84"/>
        <v>44.421913014295754</v>
      </c>
      <c r="J76" s="34">
        <v>0</v>
      </c>
      <c r="K76" s="157">
        <f t="shared" si="85"/>
        <v>0</v>
      </c>
      <c r="L76" s="34">
        <v>143.31461012662925</v>
      </c>
      <c r="M76" s="157">
        <f t="shared" si="86"/>
        <v>0.38794577410632264</v>
      </c>
      <c r="N76" s="34">
        <v>0</v>
      </c>
      <c r="O76" s="157">
        <f t="shared" si="87"/>
        <v>0</v>
      </c>
      <c r="P76" s="170">
        <v>0</v>
      </c>
      <c r="Q76" s="157">
        <f t="shared" si="88"/>
        <v>0</v>
      </c>
      <c r="R76" s="159">
        <v>0</v>
      </c>
      <c r="S76" s="157">
        <f t="shared" si="89"/>
        <v>0</v>
      </c>
    </row>
    <row r="77" spans="1:19" x14ac:dyDescent="0.2">
      <c r="A77" s="22" t="s">
        <v>111</v>
      </c>
      <c r="B77" s="169">
        <v>26898.015883082906</v>
      </c>
      <c r="C77" s="28">
        <f t="shared" si="80"/>
        <v>1.9479151246155402</v>
      </c>
      <c r="D77" s="32">
        <f t="shared" si="81"/>
        <v>25151.645724062109</v>
      </c>
      <c r="E77" s="157">
        <f t="shared" si="82"/>
        <v>93.507438739676147</v>
      </c>
      <c r="F77" s="34">
        <v>5793.2061998056051</v>
      </c>
      <c r="G77" s="157">
        <f t="shared" si="83"/>
        <v>21.537671124096381</v>
      </c>
      <c r="H77" s="34">
        <v>19358.439524256504</v>
      </c>
      <c r="I77" s="157">
        <f t="shared" si="84"/>
        <v>71.969767615579769</v>
      </c>
      <c r="J77" s="34">
        <v>0</v>
      </c>
      <c r="K77" s="157">
        <f t="shared" si="85"/>
        <v>0</v>
      </c>
      <c r="L77" s="34">
        <v>1098.2577486041878</v>
      </c>
      <c r="M77" s="157">
        <f t="shared" si="86"/>
        <v>4.0830437210609283</v>
      </c>
      <c r="N77" s="34">
        <v>0</v>
      </c>
      <c r="O77" s="157">
        <f t="shared" si="87"/>
        <v>0</v>
      </c>
      <c r="P77" s="170">
        <v>0</v>
      </c>
      <c r="Q77" s="157">
        <f t="shared" si="88"/>
        <v>0</v>
      </c>
      <c r="R77" s="159">
        <v>648.1124104166089</v>
      </c>
      <c r="S77" s="157">
        <f t="shared" si="89"/>
        <v>2.4095175392629211</v>
      </c>
    </row>
    <row r="78" spans="1:19" x14ac:dyDescent="0.2">
      <c r="A78" s="22" t="s">
        <v>112</v>
      </c>
      <c r="B78" s="169">
        <v>7607.2610042280403</v>
      </c>
      <c r="C78" s="28">
        <f t="shared" si="80"/>
        <v>0.55090675949647061</v>
      </c>
      <c r="D78" s="32">
        <f t="shared" si="81"/>
        <v>5268.3153137735326</v>
      </c>
      <c r="E78" s="157">
        <f t="shared" si="82"/>
        <v>69.253773609784858</v>
      </c>
      <c r="F78" s="34">
        <v>0</v>
      </c>
      <c r="G78" s="157">
        <f t="shared" si="83"/>
        <v>0</v>
      </c>
      <c r="H78" s="34">
        <v>5268.3153137735326</v>
      </c>
      <c r="I78" s="157">
        <f t="shared" si="84"/>
        <v>69.253773609784858</v>
      </c>
      <c r="J78" s="34">
        <v>0</v>
      </c>
      <c r="K78" s="157">
        <f t="shared" si="85"/>
        <v>0</v>
      </c>
      <c r="L78" s="34">
        <v>1704.6148594362739</v>
      </c>
      <c r="M78" s="157">
        <f t="shared" si="86"/>
        <v>22.407734643110917</v>
      </c>
      <c r="N78" s="34">
        <v>0</v>
      </c>
      <c r="O78" s="157">
        <f t="shared" si="87"/>
        <v>0</v>
      </c>
      <c r="P78" s="170">
        <v>634.33083101823411</v>
      </c>
      <c r="Q78" s="157">
        <f t="shared" si="88"/>
        <v>8.3384917471042375</v>
      </c>
      <c r="R78" s="159">
        <v>0</v>
      </c>
      <c r="S78" s="157">
        <f t="shared" si="89"/>
        <v>0</v>
      </c>
    </row>
    <row r="79" spans="1:19" x14ac:dyDescent="0.2">
      <c r="A79" s="22" t="s">
        <v>113</v>
      </c>
      <c r="B79" s="169">
        <v>53593.908331009065</v>
      </c>
      <c r="C79" s="28">
        <f t="shared" si="80"/>
        <v>3.8811927645150157</v>
      </c>
      <c r="D79" s="32">
        <f t="shared" si="81"/>
        <v>27241.961904709398</v>
      </c>
      <c r="E79" s="157">
        <f t="shared" si="82"/>
        <v>50.830332687171065</v>
      </c>
      <c r="F79" s="34">
        <v>0</v>
      </c>
      <c r="G79" s="157">
        <f t="shared" si="83"/>
        <v>0</v>
      </c>
      <c r="H79" s="34">
        <v>27241.961904709398</v>
      </c>
      <c r="I79" s="157">
        <f t="shared" si="84"/>
        <v>50.830332687171065</v>
      </c>
      <c r="J79" s="34">
        <v>0</v>
      </c>
      <c r="K79" s="157">
        <f t="shared" si="85"/>
        <v>0</v>
      </c>
      <c r="L79" s="34">
        <v>22995.743943202615</v>
      </c>
      <c r="M79" s="157">
        <f t="shared" si="86"/>
        <v>42.907383804098195</v>
      </c>
      <c r="N79" s="34">
        <v>0</v>
      </c>
      <c r="O79" s="157">
        <f t="shared" si="87"/>
        <v>0</v>
      </c>
      <c r="P79" s="170">
        <v>397.26649812492911</v>
      </c>
      <c r="Q79" s="157">
        <f t="shared" si="88"/>
        <v>0.74125308359919229</v>
      </c>
      <c r="R79" s="159">
        <v>2958.9359849721195</v>
      </c>
      <c r="S79" s="157">
        <f t="shared" si="89"/>
        <v>5.5210304251315439</v>
      </c>
    </row>
    <row r="80" spans="1:19" x14ac:dyDescent="0.2">
      <c r="A80" s="22" t="s">
        <v>114</v>
      </c>
      <c r="B80" s="169">
        <v>37997.03710071338</v>
      </c>
      <c r="C80" s="28">
        <f t="shared" si="80"/>
        <v>2.7516900718914368</v>
      </c>
      <c r="D80" s="32">
        <f t="shared" si="81"/>
        <v>30202.60777491047</v>
      </c>
      <c r="E80" s="157">
        <f t="shared" si="82"/>
        <v>79.486744439722187</v>
      </c>
      <c r="F80" s="34">
        <v>0</v>
      </c>
      <c r="G80" s="157">
        <f t="shared" si="83"/>
        <v>0</v>
      </c>
      <c r="H80" s="34">
        <v>235.4886919703205</v>
      </c>
      <c r="I80" s="157">
        <f t="shared" si="84"/>
        <v>0.61975540710225352</v>
      </c>
      <c r="J80" s="34">
        <v>29967.119082940149</v>
      </c>
      <c r="K80" s="157">
        <f t="shared" si="85"/>
        <v>78.866989032619941</v>
      </c>
      <c r="L80" s="34">
        <v>0</v>
      </c>
      <c r="M80" s="157">
        <f t="shared" si="86"/>
        <v>0</v>
      </c>
      <c r="N80" s="34">
        <v>0</v>
      </c>
      <c r="O80" s="157">
        <f t="shared" si="87"/>
        <v>0</v>
      </c>
      <c r="P80" s="170">
        <v>0</v>
      </c>
      <c r="Q80" s="157">
        <f t="shared" si="88"/>
        <v>0</v>
      </c>
      <c r="R80" s="159">
        <v>7794.4293258029011</v>
      </c>
      <c r="S80" s="157">
        <f t="shared" si="89"/>
        <v>20.513255560277788</v>
      </c>
    </row>
    <row r="81" spans="1:19" x14ac:dyDescent="0.2">
      <c r="A81" s="22" t="s">
        <v>115</v>
      </c>
      <c r="B81" s="169">
        <v>0</v>
      </c>
      <c r="C81" s="28">
        <f t="shared" si="80"/>
        <v>0</v>
      </c>
      <c r="D81" s="32">
        <f t="shared" si="81"/>
        <v>0</v>
      </c>
      <c r="E81" s="157">
        <f t="shared" si="82"/>
        <v>0</v>
      </c>
      <c r="F81" s="34">
        <v>0</v>
      </c>
      <c r="G81" s="157">
        <f t="shared" si="83"/>
        <v>0</v>
      </c>
      <c r="H81" s="34">
        <v>0</v>
      </c>
      <c r="I81" s="157">
        <f t="shared" si="84"/>
        <v>0</v>
      </c>
      <c r="J81" s="34">
        <v>0</v>
      </c>
      <c r="K81" s="157">
        <f t="shared" si="85"/>
        <v>0</v>
      </c>
      <c r="L81" s="34">
        <v>0</v>
      </c>
      <c r="M81" s="157">
        <f t="shared" si="86"/>
        <v>0</v>
      </c>
      <c r="N81" s="34">
        <v>0</v>
      </c>
      <c r="O81" s="157">
        <f t="shared" si="87"/>
        <v>0</v>
      </c>
      <c r="P81" s="170">
        <v>0</v>
      </c>
      <c r="Q81" s="157">
        <f t="shared" si="88"/>
        <v>0</v>
      </c>
      <c r="R81" s="159">
        <v>0</v>
      </c>
      <c r="S81" s="157">
        <f t="shared" si="89"/>
        <v>0</v>
      </c>
    </row>
    <row r="82" spans="1:19" x14ac:dyDescent="0.2">
      <c r="A82" s="160" t="s">
        <v>130</v>
      </c>
      <c r="B82" s="169">
        <v>0</v>
      </c>
      <c r="C82" s="28">
        <f t="shared" si="80"/>
        <v>0</v>
      </c>
      <c r="D82" s="32">
        <f t="shared" si="81"/>
        <v>0</v>
      </c>
      <c r="E82" s="157">
        <f t="shared" si="82"/>
        <v>0</v>
      </c>
      <c r="F82" s="34">
        <v>0</v>
      </c>
      <c r="G82" s="157">
        <f t="shared" si="83"/>
        <v>0</v>
      </c>
      <c r="H82" s="34">
        <v>0</v>
      </c>
      <c r="I82" s="157">
        <f t="shared" si="84"/>
        <v>0</v>
      </c>
      <c r="J82" s="34">
        <v>0</v>
      </c>
      <c r="K82" s="157">
        <f t="shared" si="85"/>
        <v>0</v>
      </c>
      <c r="L82" s="34">
        <v>0</v>
      </c>
      <c r="M82" s="157">
        <f t="shared" si="86"/>
        <v>0</v>
      </c>
      <c r="N82" s="34">
        <v>0</v>
      </c>
      <c r="O82" s="157">
        <f t="shared" si="87"/>
        <v>0</v>
      </c>
      <c r="P82" s="170">
        <v>0</v>
      </c>
      <c r="Q82" s="157">
        <f t="shared" si="88"/>
        <v>0</v>
      </c>
      <c r="R82" s="159">
        <v>0</v>
      </c>
      <c r="S82" s="157">
        <f t="shared" si="89"/>
        <v>0</v>
      </c>
    </row>
    <row r="83" spans="1:19" x14ac:dyDescent="0.2">
      <c r="A83" s="22" t="s">
        <v>117</v>
      </c>
      <c r="B83" s="169">
        <v>594.36943161912291</v>
      </c>
      <c r="C83" s="28">
        <f t="shared" si="80"/>
        <v>4.304336834703857E-2</v>
      </c>
      <c r="D83" s="32">
        <f t="shared" si="81"/>
        <v>433.140495226665</v>
      </c>
      <c r="E83" s="157">
        <f t="shared" si="82"/>
        <v>72.873952155773907</v>
      </c>
      <c r="F83" s="34">
        <v>0</v>
      </c>
      <c r="G83" s="157">
        <f t="shared" si="83"/>
        <v>0</v>
      </c>
      <c r="H83" s="34">
        <v>433.140495226665</v>
      </c>
      <c r="I83" s="157">
        <f t="shared" si="84"/>
        <v>72.873952155773907</v>
      </c>
      <c r="J83" s="34">
        <v>0</v>
      </c>
      <c r="K83" s="157">
        <f t="shared" si="85"/>
        <v>0</v>
      </c>
      <c r="L83" s="34">
        <v>0</v>
      </c>
      <c r="M83" s="157">
        <f t="shared" si="86"/>
        <v>0</v>
      </c>
      <c r="N83" s="34">
        <v>0</v>
      </c>
      <c r="O83" s="157">
        <f t="shared" si="87"/>
        <v>0</v>
      </c>
      <c r="P83" s="170">
        <v>0</v>
      </c>
      <c r="Q83" s="157">
        <f t="shared" si="88"/>
        <v>0</v>
      </c>
      <c r="R83" s="159">
        <v>161.22893639245791</v>
      </c>
      <c r="S83" s="157">
        <f t="shared" si="89"/>
        <v>27.126047844226083</v>
      </c>
    </row>
    <row r="84" spans="1:19" x14ac:dyDescent="0.2">
      <c r="A84" s="22" t="s">
        <v>118</v>
      </c>
      <c r="B84" s="169">
        <v>4694.2795262729023</v>
      </c>
      <c r="C84" s="28">
        <f t="shared" si="80"/>
        <v>0.33995288456019812</v>
      </c>
      <c r="D84" s="32">
        <f t="shared" si="81"/>
        <v>4391.50835088249</v>
      </c>
      <c r="E84" s="157">
        <f t="shared" si="82"/>
        <v>93.550209916221107</v>
      </c>
      <c r="F84" s="34">
        <v>0</v>
      </c>
      <c r="G84" s="157">
        <f t="shared" si="83"/>
        <v>0</v>
      </c>
      <c r="H84" s="34">
        <v>4391.50835088249</v>
      </c>
      <c r="I84" s="157">
        <f t="shared" si="84"/>
        <v>93.550209916221107</v>
      </c>
      <c r="J84" s="34">
        <v>0</v>
      </c>
      <c r="K84" s="157">
        <f t="shared" si="85"/>
        <v>0</v>
      </c>
      <c r="L84" s="34">
        <v>0</v>
      </c>
      <c r="M84" s="157">
        <f t="shared" si="86"/>
        <v>0</v>
      </c>
      <c r="N84" s="34">
        <v>0</v>
      </c>
      <c r="O84" s="157">
        <f t="shared" si="87"/>
        <v>0</v>
      </c>
      <c r="P84" s="170">
        <v>302.77117539041205</v>
      </c>
      <c r="Q84" s="157">
        <f t="shared" si="88"/>
        <v>6.4497900837788853</v>
      </c>
      <c r="R84" s="159">
        <v>0</v>
      </c>
      <c r="S84" s="157">
        <f t="shared" si="89"/>
        <v>0</v>
      </c>
    </row>
    <row r="85" spans="1:19" x14ac:dyDescent="0.2">
      <c r="A85" s="158" t="s">
        <v>129</v>
      </c>
      <c r="B85" s="34"/>
      <c r="C85" s="28"/>
      <c r="D85" s="32"/>
      <c r="E85" s="157"/>
      <c r="F85" s="32"/>
      <c r="G85" s="157"/>
      <c r="H85" s="32"/>
      <c r="I85" s="157"/>
      <c r="J85" s="32"/>
      <c r="K85" s="157"/>
      <c r="L85" s="32"/>
      <c r="M85" s="157"/>
      <c r="N85" s="34"/>
      <c r="O85" s="157"/>
      <c r="P85" s="171"/>
      <c r="Q85" s="157"/>
      <c r="R85" s="32"/>
      <c r="S85" s="157"/>
    </row>
    <row r="86" spans="1:19" x14ac:dyDescent="0.2">
      <c r="A86" s="22" t="s">
        <v>119</v>
      </c>
      <c r="B86" s="169">
        <v>21112.05164426874</v>
      </c>
      <c r="C86" s="28">
        <f>+B86/B$7*100</f>
        <v>1.5289040235640605</v>
      </c>
      <c r="D86" s="32">
        <f>+F86+H86+J86</f>
        <v>19008.964684638584</v>
      </c>
      <c r="E86" s="157">
        <f>IF(ISNUMBER(D86/$B86*100),D86/$B86*100,0)</f>
        <v>90.038452941161324</v>
      </c>
      <c r="F86" s="34">
        <v>1768.5742582496796</v>
      </c>
      <c r="G86" s="157">
        <f>IF(ISNUMBER(F86/$B86*100),F86/$B86*100,0)</f>
        <v>8.3770838005210742</v>
      </c>
      <c r="H86" s="34">
        <v>17240.390426388905</v>
      </c>
      <c r="I86" s="157">
        <f>IF(ISNUMBER(H86/$B86*100),H86/$B86*100,0)</f>
        <v>81.661369140640247</v>
      </c>
      <c r="J86" s="34">
        <v>0</v>
      </c>
      <c r="K86" s="157">
        <f>IF(ISNUMBER(J86/$B86*100),J86/$B86*100,0)</f>
        <v>0</v>
      </c>
      <c r="L86" s="34">
        <v>2103.0869596301559</v>
      </c>
      <c r="M86" s="157">
        <f>IF(ISNUMBER(L86/$B86*100),L86/$B86*100,0)</f>
        <v>9.9615470588386792</v>
      </c>
      <c r="N86" s="34">
        <v>0</v>
      </c>
      <c r="O86" s="157">
        <f>IF(ISNUMBER(N86/$B86*100),N86/$B86*100,0)</f>
        <v>0</v>
      </c>
      <c r="P86" s="170">
        <v>0</v>
      </c>
      <c r="Q86" s="157">
        <f>IF(ISNUMBER(P86/$B86*100),P86/$B86*100,0)</f>
        <v>0</v>
      </c>
      <c r="R86" s="159">
        <v>0</v>
      </c>
      <c r="S86" s="157">
        <f>IF(ISNUMBER(R86/$B86*100),R86/$B86*100,0)</f>
        <v>0</v>
      </c>
    </row>
    <row r="87" spans="1:19" x14ac:dyDescent="0.2">
      <c r="A87" s="22" t="s">
        <v>120</v>
      </c>
      <c r="B87" s="169">
        <v>46120.526302871622</v>
      </c>
      <c r="C87" s="28">
        <f t="shared" ref="C87:C98" si="90">+B87/B$7*100</f>
        <v>3.3399813254291089</v>
      </c>
      <c r="D87" s="32">
        <f t="shared" ref="D87:D98" si="91">+F87+H87+J87</f>
        <v>41984.771825790602</v>
      </c>
      <c r="E87" s="157">
        <f t="shared" ref="E87:E98" si="92">IF(ISNUMBER(D87/$B87*100),D87/$B87*100,0)</f>
        <v>91.032724887132275</v>
      </c>
      <c r="F87" s="34">
        <v>14562.870351417774</v>
      </c>
      <c r="G87" s="157">
        <f t="shared" ref="G87:G98" si="93">IF(ISNUMBER(F87/$B87*100),F87/$B87*100,0)</f>
        <v>31.575681196229194</v>
      </c>
      <c r="H87" s="34">
        <v>27421.901474372829</v>
      </c>
      <c r="I87" s="157">
        <f t="shared" ref="I87:I98" si="94">IF(ISNUMBER(H87/$B87*100),H87/$B87*100,0)</f>
        <v>59.457043690903092</v>
      </c>
      <c r="J87" s="34">
        <v>0</v>
      </c>
      <c r="K87" s="157">
        <f t="shared" ref="K87:K98" si="95">IF(ISNUMBER(J87/$B87*100),J87/$B87*100,0)</f>
        <v>0</v>
      </c>
      <c r="L87" s="34">
        <v>3598.3246891061663</v>
      </c>
      <c r="M87" s="157">
        <f t="shared" ref="M87:M98" si="96">IF(ISNUMBER(L87/$B87*100),L87/$B87*100,0)</f>
        <v>7.8020026603255008</v>
      </c>
      <c r="N87" s="34">
        <v>0</v>
      </c>
      <c r="O87" s="157">
        <f t="shared" ref="O87:O98" si="97">IF(ISNUMBER(N87/$B87*100),N87/$B87*100,0)</f>
        <v>0</v>
      </c>
      <c r="P87" s="170">
        <v>0</v>
      </c>
      <c r="Q87" s="157">
        <f t="shared" ref="Q87:Q98" si="98">IF(ISNUMBER(P87/$B87*100),P87/$B87*100,0)</f>
        <v>0</v>
      </c>
      <c r="R87" s="159">
        <v>537.42978797485966</v>
      </c>
      <c r="S87" s="157">
        <f t="shared" ref="S87:S98" si="99">IF(ISNUMBER(R87/$B87*100),R87/$B87*100,0)</f>
        <v>1.1652724525422371</v>
      </c>
    </row>
    <row r="88" spans="1:19" x14ac:dyDescent="0.2">
      <c r="A88" s="22" t="s">
        <v>121</v>
      </c>
      <c r="B88" s="169">
        <v>82637.964466951991</v>
      </c>
      <c r="C88" s="28">
        <f t="shared" si="90"/>
        <v>5.9845209978427469</v>
      </c>
      <c r="D88" s="32">
        <f t="shared" si="91"/>
        <v>78197.838599082592</v>
      </c>
      <c r="E88" s="157">
        <f t="shared" si="92"/>
        <v>94.627014476324547</v>
      </c>
      <c r="F88" s="34">
        <v>25912.612835177853</v>
      </c>
      <c r="G88" s="157">
        <f t="shared" si="93"/>
        <v>31.356789826957375</v>
      </c>
      <c r="H88" s="34">
        <v>52285.225763904738</v>
      </c>
      <c r="I88" s="157">
        <f t="shared" si="94"/>
        <v>63.270224649367165</v>
      </c>
      <c r="J88" s="34">
        <v>0</v>
      </c>
      <c r="K88" s="157">
        <f t="shared" si="95"/>
        <v>0</v>
      </c>
      <c r="L88" s="34">
        <v>3530.957999161652</v>
      </c>
      <c r="M88" s="157">
        <f t="shared" si="96"/>
        <v>4.2728036949333719</v>
      </c>
      <c r="N88" s="34">
        <v>0</v>
      </c>
      <c r="O88" s="157">
        <f t="shared" si="97"/>
        <v>0</v>
      </c>
      <c r="P88" s="170">
        <v>0</v>
      </c>
      <c r="Q88" s="157">
        <f t="shared" si="98"/>
        <v>0</v>
      </c>
      <c r="R88" s="159">
        <v>909.16786870774308</v>
      </c>
      <c r="S88" s="157">
        <f t="shared" si="99"/>
        <v>1.1001818287420804</v>
      </c>
    </row>
    <row r="89" spans="1:19" x14ac:dyDescent="0.2">
      <c r="A89" s="22" t="s">
        <v>122</v>
      </c>
      <c r="B89" s="169">
        <v>60471.821847893661</v>
      </c>
      <c r="C89" s="28">
        <f t="shared" si="90"/>
        <v>4.3792812415079743</v>
      </c>
      <c r="D89" s="32">
        <f t="shared" si="91"/>
        <v>58313.483414248447</v>
      </c>
      <c r="E89" s="157">
        <f t="shared" si="92"/>
        <v>96.430836102351705</v>
      </c>
      <c r="F89" s="34">
        <v>5531.9796407245958</v>
      </c>
      <c r="G89" s="157">
        <f t="shared" si="93"/>
        <v>9.148028737482603</v>
      </c>
      <c r="H89" s="34">
        <v>52781.503773523851</v>
      </c>
      <c r="I89" s="157">
        <f t="shared" si="94"/>
        <v>87.2828073648691</v>
      </c>
      <c r="J89" s="34">
        <v>0</v>
      </c>
      <c r="K89" s="157">
        <f t="shared" si="95"/>
        <v>0</v>
      </c>
      <c r="L89" s="34">
        <v>1393.1610775083257</v>
      </c>
      <c r="M89" s="157">
        <f t="shared" si="96"/>
        <v>2.303818596721924</v>
      </c>
      <c r="N89" s="34">
        <v>0</v>
      </c>
      <c r="O89" s="157">
        <f t="shared" si="97"/>
        <v>0</v>
      </c>
      <c r="P89" s="170">
        <v>235.4886919703205</v>
      </c>
      <c r="Q89" s="157">
        <f t="shared" si="98"/>
        <v>0.38941888101643657</v>
      </c>
      <c r="R89" s="159">
        <v>529.68866416657215</v>
      </c>
      <c r="S89" s="157">
        <f t="shared" si="99"/>
        <v>0.87592641990994047</v>
      </c>
    </row>
    <row r="90" spans="1:19" x14ac:dyDescent="0.2">
      <c r="A90" s="22" t="s">
        <v>123</v>
      </c>
      <c r="B90" s="169">
        <v>354164.31567354937</v>
      </c>
      <c r="C90" s="28">
        <f t="shared" si="90"/>
        <v>25.648063786500703</v>
      </c>
      <c r="D90" s="32">
        <f t="shared" si="91"/>
        <v>209755.58343538421</v>
      </c>
      <c r="E90" s="157">
        <f t="shared" si="92"/>
        <v>59.22549905584679</v>
      </c>
      <c r="F90" s="34">
        <v>7266.5954701548717</v>
      </c>
      <c r="G90" s="157">
        <f t="shared" si="93"/>
        <v>2.0517582231104416</v>
      </c>
      <c r="H90" s="34">
        <v>202488.98796522935</v>
      </c>
      <c r="I90" s="157">
        <f t="shared" si="94"/>
        <v>57.173740832736343</v>
      </c>
      <c r="J90" s="34">
        <v>0</v>
      </c>
      <c r="K90" s="157">
        <f t="shared" si="95"/>
        <v>0</v>
      </c>
      <c r="L90" s="34">
        <v>80913.022922251708</v>
      </c>
      <c r="M90" s="157">
        <f t="shared" si="96"/>
        <v>22.846181656774593</v>
      </c>
      <c r="N90" s="34">
        <v>0</v>
      </c>
      <c r="O90" s="157">
        <f t="shared" si="97"/>
        <v>0</v>
      </c>
      <c r="P90" s="170">
        <v>50179.924699081901</v>
      </c>
      <c r="Q90" s="157">
        <f t="shared" si="98"/>
        <v>14.168543378982088</v>
      </c>
      <c r="R90" s="159">
        <v>13315.784616832123</v>
      </c>
      <c r="S90" s="157">
        <f t="shared" si="99"/>
        <v>3.7597759083966933</v>
      </c>
    </row>
    <row r="91" spans="1:19" x14ac:dyDescent="0.2">
      <c r="A91" s="22" t="s">
        <v>124</v>
      </c>
      <c r="B91" s="169">
        <v>74928.154734966942</v>
      </c>
      <c r="C91" s="28">
        <f t="shared" si="90"/>
        <v>5.4261878088774171</v>
      </c>
      <c r="D91" s="32">
        <f t="shared" si="91"/>
        <v>32449.552928391342</v>
      </c>
      <c r="E91" s="157">
        <f t="shared" si="92"/>
        <v>43.307556476161309</v>
      </c>
      <c r="F91" s="34">
        <v>476.86460123989906</v>
      </c>
      <c r="G91" s="157">
        <f t="shared" si="93"/>
        <v>0.63642912724415357</v>
      </c>
      <c r="H91" s="34">
        <v>31972.688327151442</v>
      </c>
      <c r="I91" s="157">
        <f t="shared" si="94"/>
        <v>42.671127348917153</v>
      </c>
      <c r="J91" s="34">
        <v>0</v>
      </c>
      <c r="K91" s="157">
        <f t="shared" si="95"/>
        <v>0</v>
      </c>
      <c r="L91" s="34">
        <v>35584.647529440765</v>
      </c>
      <c r="M91" s="157">
        <f t="shared" si="96"/>
        <v>47.491690747369191</v>
      </c>
      <c r="N91" s="34">
        <v>0</v>
      </c>
      <c r="O91" s="157">
        <f t="shared" si="97"/>
        <v>0</v>
      </c>
      <c r="P91" s="170">
        <v>3579.4414294426274</v>
      </c>
      <c r="Q91" s="157">
        <f t="shared" si="98"/>
        <v>4.7771647948674207</v>
      </c>
      <c r="R91" s="159">
        <v>3314.5128476920868</v>
      </c>
      <c r="S91" s="157">
        <f t="shared" si="99"/>
        <v>4.4235879816019192</v>
      </c>
    </row>
    <row r="92" spans="1:19" x14ac:dyDescent="0.2">
      <c r="A92" s="22" t="s">
        <v>125</v>
      </c>
      <c r="B92" s="169">
        <v>181161.82874574908</v>
      </c>
      <c r="C92" s="28">
        <f t="shared" si="90"/>
        <v>13.119475717121512</v>
      </c>
      <c r="D92" s="32">
        <f t="shared" si="91"/>
        <v>126706.91519615328</v>
      </c>
      <c r="E92" s="157">
        <f t="shared" si="92"/>
        <v>69.941287341484966</v>
      </c>
      <c r="F92" s="34">
        <v>3933.8724766045302</v>
      </c>
      <c r="G92" s="157">
        <f t="shared" si="93"/>
        <v>2.1714687381112219</v>
      </c>
      <c r="H92" s="34">
        <v>122773.04271954874</v>
      </c>
      <c r="I92" s="157">
        <f t="shared" si="94"/>
        <v>67.76981860337375</v>
      </c>
      <c r="J92" s="34">
        <v>0</v>
      </c>
      <c r="K92" s="157">
        <f t="shared" si="95"/>
        <v>0</v>
      </c>
      <c r="L92" s="34">
        <v>28408.368895261712</v>
      </c>
      <c r="M92" s="157">
        <f t="shared" si="96"/>
        <v>15.681211153554504</v>
      </c>
      <c r="N92" s="34">
        <v>3413.2081361154596</v>
      </c>
      <c r="O92" s="157">
        <f t="shared" si="97"/>
        <v>1.8840658430897792</v>
      </c>
      <c r="P92" s="170">
        <v>11504.569578755629</v>
      </c>
      <c r="Q92" s="157">
        <f t="shared" si="98"/>
        <v>6.3504379804543012</v>
      </c>
      <c r="R92" s="159">
        <v>11128.76693946287</v>
      </c>
      <c r="S92" s="157">
        <f t="shared" si="99"/>
        <v>6.1429976814163751</v>
      </c>
    </row>
    <row r="93" spans="1:19" x14ac:dyDescent="0.2">
      <c r="A93" s="22" t="s">
        <v>126</v>
      </c>
      <c r="B93" s="169">
        <v>85616.999959972658</v>
      </c>
      <c r="C93" s="28">
        <f t="shared" si="90"/>
        <v>6.2002584083210825</v>
      </c>
      <c r="D93" s="32">
        <f t="shared" si="91"/>
        <v>67994.778466161515</v>
      </c>
      <c r="E93" s="157">
        <f t="shared" si="92"/>
        <v>79.417380307590989</v>
      </c>
      <c r="F93" s="34">
        <v>1044.4242827957185</v>
      </c>
      <c r="G93" s="157">
        <f t="shared" si="93"/>
        <v>1.2198795604657997</v>
      </c>
      <c r="H93" s="34">
        <v>66950.354183365795</v>
      </c>
      <c r="I93" s="157">
        <f t="shared" si="94"/>
        <v>78.19750074712519</v>
      </c>
      <c r="J93" s="34">
        <v>0</v>
      </c>
      <c r="K93" s="157">
        <f t="shared" si="95"/>
        <v>0</v>
      </c>
      <c r="L93" s="34">
        <v>7484.8079594822948</v>
      </c>
      <c r="M93" s="157">
        <f t="shared" si="96"/>
        <v>8.742198351941278</v>
      </c>
      <c r="N93" s="34">
        <v>0</v>
      </c>
      <c r="O93" s="157">
        <f t="shared" si="97"/>
        <v>0</v>
      </c>
      <c r="P93" s="170">
        <v>1616.202621664148</v>
      </c>
      <c r="Q93" s="157">
        <f t="shared" si="98"/>
        <v>1.8877122795937129</v>
      </c>
      <c r="R93" s="159">
        <v>8521.2109126647028</v>
      </c>
      <c r="S93" s="157">
        <f t="shared" si="99"/>
        <v>9.9527090608740174</v>
      </c>
    </row>
    <row r="94" spans="1:19" x14ac:dyDescent="0.2">
      <c r="A94" s="22" t="s">
        <v>127</v>
      </c>
      <c r="B94" s="169">
        <v>466002.05336277472</v>
      </c>
      <c r="C94" s="28">
        <f t="shared" si="90"/>
        <v>33.747189822211062</v>
      </c>
      <c r="D94" s="32">
        <f t="shared" si="91"/>
        <v>379567.33954387187</v>
      </c>
      <c r="E94" s="157">
        <f t="shared" si="92"/>
        <v>81.45185988019351</v>
      </c>
      <c r="F94" s="34">
        <v>6893.8429506796156</v>
      </c>
      <c r="G94" s="157">
        <f t="shared" si="93"/>
        <v>1.4793589214751539</v>
      </c>
      <c r="H94" s="34">
        <v>342706.37751025212</v>
      </c>
      <c r="I94" s="157">
        <f t="shared" si="94"/>
        <v>73.541817045055154</v>
      </c>
      <c r="J94" s="34">
        <v>29967.119082940149</v>
      </c>
      <c r="K94" s="157">
        <f t="shared" si="95"/>
        <v>6.4306839136631986</v>
      </c>
      <c r="L94" s="34">
        <v>13851.693628989648</v>
      </c>
      <c r="M94" s="157">
        <f t="shared" si="96"/>
        <v>2.9724533462959526</v>
      </c>
      <c r="N94" s="34">
        <v>0</v>
      </c>
      <c r="O94" s="157">
        <f t="shared" si="97"/>
        <v>0</v>
      </c>
      <c r="P94" s="170">
        <v>54658.903374905072</v>
      </c>
      <c r="Q94" s="157">
        <f t="shared" si="98"/>
        <v>11.729326723020691</v>
      </c>
      <c r="R94" s="159">
        <v>17924.116815009933</v>
      </c>
      <c r="S94" s="157">
        <f t="shared" si="99"/>
        <v>3.8463600504902309</v>
      </c>
    </row>
    <row r="95" spans="1:19" x14ac:dyDescent="0.2">
      <c r="A95" s="22" t="s">
        <v>128</v>
      </c>
      <c r="B95" s="169">
        <v>4327.6875881393998</v>
      </c>
      <c r="C95" s="28">
        <f t="shared" si="90"/>
        <v>0.31340483045998885</v>
      </c>
      <c r="D95" s="32">
        <f t="shared" si="91"/>
        <v>4327.6875881393998</v>
      </c>
      <c r="E95" s="157">
        <f t="shared" si="92"/>
        <v>100</v>
      </c>
      <c r="F95" s="34">
        <v>4327.6875881393998</v>
      </c>
      <c r="G95" s="157">
        <f t="shared" si="93"/>
        <v>100</v>
      </c>
      <c r="H95" s="34">
        <v>0</v>
      </c>
      <c r="I95" s="157">
        <f t="shared" si="94"/>
        <v>0</v>
      </c>
      <c r="J95" s="34">
        <v>0</v>
      </c>
      <c r="K95" s="157">
        <f t="shared" si="95"/>
        <v>0</v>
      </c>
      <c r="L95" s="34">
        <v>0</v>
      </c>
      <c r="M95" s="157">
        <f t="shared" si="96"/>
        <v>0</v>
      </c>
      <c r="N95" s="34">
        <v>0</v>
      </c>
      <c r="O95" s="157">
        <f t="shared" si="97"/>
        <v>0</v>
      </c>
      <c r="P95" s="170">
        <v>0</v>
      </c>
      <c r="Q95" s="157">
        <f t="shared" si="98"/>
        <v>0</v>
      </c>
      <c r="R95" s="159">
        <v>0</v>
      </c>
      <c r="S95" s="157">
        <f t="shared" si="99"/>
        <v>0</v>
      </c>
    </row>
    <row r="96" spans="1:19" x14ac:dyDescent="0.2">
      <c r="A96" s="22" t="s">
        <v>116</v>
      </c>
      <c r="B96" s="169">
        <v>0</v>
      </c>
      <c r="C96" s="28">
        <f t="shared" si="90"/>
        <v>0</v>
      </c>
      <c r="D96" s="32">
        <f t="shared" si="91"/>
        <v>0</v>
      </c>
      <c r="E96" s="157">
        <f t="shared" si="92"/>
        <v>0</v>
      </c>
      <c r="F96" s="34">
        <v>0</v>
      </c>
      <c r="G96" s="157">
        <f t="shared" si="93"/>
        <v>0</v>
      </c>
      <c r="H96" s="34">
        <v>0</v>
      </c>
      <c r="I96" s="157">
        <f t="shared" si="94"/>
        <v>0</v>
      </c>
      <c r="J96" s="34">
        <v>0</v>
      </c>
      <c r="K96" s="157">
        <f t="shared" si="95"/>
        <v>0</v>
      </c>
      <c r="L96" s="34">
        <v>0</v>
      </c>
      <c r="M96" s="157">
        <f t="shared" si="96"/>
        <v>0</v>
      </c>
      <c r="N96" s="34">
        <v>0</v>
      </c>
      <c r="O96" s="157">
        <f t="shared" si="97"/>
        <v>0</v>
      </c>
      <c r="P96" s="170">
        <v>0</v>
      </c>
      <c r="Q96" s="157">
        <f t="shared" si="98"/>
        <v>0</v>
      </c>
      <c r="R96" s="159">
        <v>0</v>
      </c>
      <c r="S96" s="157">
        <f t="shared" si="99"/>
        <v>0</v>
      </c>
    </row>
    <row r="97" spans="1:19" x14ac:dyDescent="0.2">
      <c r="A97" s="22" t="s">
        <v>117</v>
      </c>
      <c r="B97" s="169">
        <v>594.36943161912291</v>
      </c>
      <c r="C97" s="28">
        <f t="shared" si="90"/>
        <v>4.304336834703857E-2</v>
      </c>
      <c r="D97" s="32">
        <f t="shared" si="91"/>
        <v>433.140495226665</v>
      </c>
      <c r="E97" s="157">
        <f t="shared" si="92"/>
        <v>72.873952155773907</v>
      </c>
      <c r="F97" s="34">
        <v>0</v>
      </c>
      <c r="G97" s="157">
        <f t="shared" si="93"/>
        <v>0</v>
      </c>
      <c r="H97" s="34">
        <v>433.140495226665</v>
      </c>
      <c r="I97" s="157">
        <f t="shared" si="94"/>
        <v>72.873952155773907</v>
      </c>
      <c r="J97" s="34">
        <v>0</v>
      </c>
      <c r="K97" s="157">
        <f t="shared" si="95"/>
        <v>0</v>
      </c>
      <c r="L97" s="34">
        <v>0</v>
      </c>
      <c r="M97" s="157">
        <f t="shared" si="96"/>
        <v>0</v>
      </c>
      <c r="N97" s="34">
        <v>0</v>
      </c>
      <c r="O97" s="157">
        <f t="shared" si="97"/>
        <v>0</v>
      </c>
      <c r="P97" s="170">
        <v>0</v>
      </c>
      <c r="Q97" s="157">
        <f t="shared" si="98"/>
        <v>0</v>
      </c>
      <c r="R97" s="159">
        <v>161.22893639245791</v>
      </c>
      <c r="S97" s="157">
        <f t="shared" si="99"/>
        <v>27.126047844226083</v>
      </c>
    </row>
    <row r="98" spans="1:19" x14ac:dyDescent="0.2">
      <c r="A98" s="22" t="s">
        <v>118</v>
      </c>
      <c r="B98" s="169">
        <v>2941.3599556459712</v>
      </c>
      <c r="C98" s="28">
        <f t="shared" si="90"/>
        <v>0.21300900294823508</v>
      </c>
      <c r="D98" s="32">
        <f t="shared" si="91"/>
        <v>1881.9826273128267</v>
      </c>
      <c r="E98" s="157">
        <f t="shared" si="92"/>
        <v>63.983417728263461</v>
      </c>
      <c r="F98" s="34">
        <v>1275.5859339954957</v>
      </c>
      <c r="G98" s="157">
        <f t="shared" si="93"/>
        <v>43.36721629554367</v>
      </c>
      <c r="H98" s="34">
        <v>606.39669331733103</v>
      </c>
      <c r="I98" s="157">
        <f t="shared" si="94"/>
        <v>20.616201432719794</v>
      </c>
      <c r="J98" s="34">
        <v>0</v>
      </c>
      <c r="K98" s="157">
        <f t="shared" si="95"/>
        <v>0</v>
      </c>
      <c r="L98" s="34">
        <v>1059.3773283331443</v>
      </c>
      <c r="M98" s="157">
        <f t="shared" si="96"/>
        <v>36.016582271736532</v>
      </c>
      <c r="N98" s="34">
        <v>0</v>
      </c>
      <c r="O98" s="157">
        <f t="shared" si="97"/>
        <v>0</v>
      </c>
      <c r="P98" s="170">
        <v>0</v>
      </c>
      <c r="Q98" s="157">
        <f t="shared" si="98"/>
        <v>0</v>
      </c>
      <c r="R98" s="159">
        <v>0</v>
      </c>
      <c r="S98" s="157">
        <f t="shared" si="99"/>
        <v>0</v>
      </c>
    </row>
    <row r="99" spans="1:19" x14ac:dyDescent="0.2">
      <c r="A99" s="112"/>
      <c r="B99" s="96"/>
      <c r="C99" s="105"/>
      <c r="D99" s="96"/>
      <c r="E99" s="105"/>
      <c r="F99" s="96"/>
      <c r="G99" s="105"/>
      <c r="H99" s="96"/>
      <c r="I99" s="105"/>
      <c r="J99" s="105"/>
      <c r="K99" s="105"/>
      <c r="L99" s="96"/>
      <c r="M99" s="105"/>
      <c r="N99" s="105"/>
      <c r="O99" s="105"/>
      <c r="P99" s="103"/>
      <c r="Q99" s="103"/>
      <c r="R99" s="103"/>
      <c r="S99" s="103"/>
    </row>
    <row r="100" spans="1:19" x14ac:dyDescent="0.2">
      <c r="A100" s="38" t="str">
        <f>A46</f>
        <v>Fuente: Instituto Nacional de Estadística (INE). LXXXI Encuesta Permanente de Hogares de Propósitos Múltiples, Junio 2024.</v>
      </c>
    </row>
    <row r="101" spans="1:19" x14ac:dyDescent="0.2">
      <c r="A101" s="38" t="str">
        <f>A47</f>
        <v>1/ Porcentaje por columna</v>
      </c>
      <c r="E101" s="83"/>
    </row>
    <row r="102" spans="1:19" x14ac:dyDescent="0.2">
      <c r="A102" s="38" t="str">
        <f>A48</f>
        <v>2/ Porcentaje por filas</v>
      </c>
    </row>
    <row r="103" spans="1:19" x14ac:dyDescent="0.2">
      <c r="A103" s="38"/>
    </row>
    <row r="127" spans="6:6" x14ac:dyDescent="0.2">
      <c r="F127" s="36"/>
    </row>
  </sheetData>
  <mergeCells count="24">
    <mergeCell ref="A52:S52"/>
    <mergeCell ref="R54:S55"/>
    <mergeCell ref="L54:M55"/>
    <mergeCell ref="H55:I55"/>
    <mergeCell ref="D55:E55"/>
    <mergeCell ref="F55:G55"/>
    <mergeCell ref="J55:K55"/>
    <mergeCell ref="A54:A56"/>
    <mergeCell ref="B54:C55"/>
    <mergeCell ref="D54:K54"/>
    <mergeCell ref="P54:Q55"/>
    <mergeCell ref="N54:O55"/>
    <mergeCell ref="A3:A5"/>
    <mergeCell ref="J4:K4"/>
    <mergeCell ref="B3:C4"/>
    <mergeCell ref="A1:S1"/>
    <mergeCell ref="L3:M4"/>
    <mergeCell ref="D4:E4"/>
    <mergeCell ref="F4:G4"/>
    <mergeCell ref="H4:I4"/>
    <mergeCell ref="D3:K3"/>
    <mergeCell ref="P3:Q4"/>
    <mergeCell ref="R3:S4"/>
    <mergeCell ref="N3:O4"/>
  </mergeCells>
  <phoneticPr fontId="0" type="noConversion"/>
  <printOptions horizontalCentered="1"/>
  <pageMargins left="0.54" right="0" top="0" bottom="0" header="0" footer="0"/>
  <pageSetup paperSize="9" scale="77" firstPageNumber="68" orientation="landscape" useFirstPageNumber="1" r:id="rId1"/>
  <headerFooter alignWithMargins="0">
    <oddFooter>&amp;L&amp;Z&amp;F+&amp;F+&amp;A+&amp;C&amp;P&amp;R&amp;D+&amp;T</oddFooter>
  </headerFooter>
  <ignoredErrors>
    <ignoredError sqref="G7 E10:G10 E24:G25 E15:G16 E11 G11 E17 G17 E30:G31 E34:G34 E32 G32 E36 E35 G35 I7 I11 I17 I34 I32 I36 I35 K10 K24:K25 K15:K16 K30:K31 K7 K11 K17 K34 K32 K36 K35 M10 M24:M25 M15:M16 M30:M31 M7 M11 M17 M34 M32 M36 M35 I10 I24:I25 I15:I16 I30:I31 G3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S44"/>
  <sheetViews>
    <sheetView topLeftCell="A4" zoomScaleNormal="100" workbookViewId="0">
      <selection activeCell="A44" sqref="A44"/>
    </sheetView>
  </sheetViews>
  <sheetFormatPr baseColWidth="10" defaultRowHeight="10.199999999999999" x14ac:dyDescent="0.2"/>
  <cols>
    <col min="1" max="1" width="41.42578125" customWidth="1"/>
    <col min="2" max="2" width="13" style="33" bestFit="1" customWidth="1"/>
    <col min="3" max="3" width="8.7109375" style="27" bestFit="1" customWidth="1"/>
    <col min="4" max="4" width="11" style="33" bestFit="1" customWidth="1"/>
    <col min="5" max="5" width="7.7109375" style="27" bestFit="1" customWidth="1"/>
    <col min="6" max="6" width="9" style="33" customWidth="1"/>
    <col min="7" max="7" width="7.7109375" style="27" bestFit="1" customWidth="1"/>
    <col min="8" max="8" width="11" style="33" bestFit="1" customWidth="1"/>
    <col min="9" max="9" width="7.7109375" style="27" bestFit="1" customWidth="1"/>
    <col min="10" max="10" width="10.140625" style="27" bestFit="1" customWidth="1"/>
    <col min="11" max="11" width="7.7109375" style="27" bestFit="1" customWidth="1"/>
    <col min="12" max="12" width="11" style="33" bestFit="1" customWidth="1"/>
    <col min="13" max="13" width="7.7109375" style="27" bestFit="1" customWidth="1"/>
    <col min="14" max="14" width="7" style="27" customWidth="1"/>
    <col min="15" max="15" width="7.7109375" style="27" bestFit="1" customWidth="1"/>
    <col min="16" max="16" width="11" style="33" bestFit="1" customWidth="1"/>
    <col min="17" max="17" width="7.7109375" style="27" bestFit="1" customWidth="1"/>
  </cols>
  <sheetData>
    <row r="1" spans="1:19" ht="21.75" customHeight="1" x14ac:dyDescent="0.2">
      <c r="A1" s="201" t="s">
        <v>137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</row>
    <row r="2" spans="1:19" x14ac:dyDescent="0.2">
      <c r="E2" s="80"/>
    </row>
    <row r="3" spans="1:19" ht="10.199999999999999" customHeight="1" x14ac:dyDescent="0.2">
      <c r="A3" s="200" t="s">
        <v>11</v>
      </c>
      <c r="B3" s="174" t="s">
        <v>47</v>
      </c>
      <c r="C3" s="174"/>
      <c r="D3" s="204" t="s">
        <v>9</v>
      </c>
      <c r="E3" s="204"/>
      <c r="F3" s="204"/>
      <c r="G3" s="204"/>
      <c r="H3" s="204"/>
      <c r="I3" s="204"/>
      <c r="J3" s="204"/>
      <c r="K3" s="204"/>
      <c r="L3" s="174" t="s">
        <v>51</v>
      </c>
      <c r="M3" s="174"/>
      <c r="N3" s="174" t="s">
        <v>139</v>
      </c>
      <c r="O3" s="174"/>
      <c r="P3" s="174" t="s">
        <v>52</v>
      </c>
      <c r="Q3" s="174"/>
      <c r="R3" s="174" t="s">
        <v>132</v>
      </c>
      <c r="S3" s="174"/>
    </row>
    <row r="4" spans="1:19" ht="10.199999999999999" customHeight="1" x14ac:dyDescent="0.2">
      <c r="A4" s="201"/>
      <c r="B4" s="175"/>
      <c r="C4" s="175"/>
      <c r="D4" s="203" t="s">
        <v>12</v>
      </c>
      <c r="E4" s="203"/>
      <c r="F4" s="178" t="s">
        <v>48</v>
      </c>
      <c r="G4" s="178"/>
      <c r="H4" s="178" t="s">
        <v>49</v>
      </c>
      <c r="I4" s="178"/>
      <c r="J4" s="178" t="s">
        <v>50</v>
      </c>
      <c r="K4" s="178"/>
      <c r="L4" s="175"/>
      <c r="M4" s="175"/>
      <c r="N4" s="175"/>
      <c r="O4" s="175"/>
      <c r="P4" s="175"/>
      <c r="Q4" s="175"/>
      <c r="R4" s="175"/>
      <c r="S4" s="175"/>
    </row>
    <row r="5" spans="1:19" x14ac:dyDescent="0.2">
      <c r="A5" s="202"/>
      <c r="B5" s="52" t="s">
        <v>3</v>
      </c>
      <c r="C5" s="53" t="s">
        <v>33</v>
      </c>
      <c r="D5" s="52" t="s">
        <v>3</v>
      </c>
      <c r="E5" s="53" t="s">
        <v>34</v>
      </c>
      <c r="F5" s="52" t="s">
        <v>3</v>
      </c>
      <c r="G5" s="53" t="s">
        <v>34</v>
      </c>
      <c r="H5" s="52" t="s">
        <v>3</v>
      </c>
      <c r="I5" s="53" t="s">
        <v>34</v>
      </c>
      <c r="J5" s="52" t="s">
        <v>3</v>
      </c>
      <c r="K5" s="53" t="s">
        <v>34</v>
      </c>
      <c r="L5" s="52" t="s">
        <v>3</v>
      </c>
      <c r="M5" s="53" t="s">
        <v>34</v>
      </c>
      <c r="N5" s="52" t="s">
        <v>3</v>
      </c>
      <c r="O5" s="53" t="s">
        <v>34</v>
      </c>
      <c r="P5" s="52" t="s">
        <v>3</v>
      </c>
      <c r="Q5" s="53" t="s">
        <v>34</v>
      </c>
      <c r="R5" s="52" t="s">
        <v>3</v>
      </c>
      <c r="S5" s="53" t="s">
        <v>34</v>
      </c>
    </row>
    <row r="6" spans="1:19" x14ac:dyDescent="0.2">
      <c r="A6" s="12"/>
      <c r="B6" s="154"/>
      <c r="C6" s="155"/>
      <c r="D6" s="154"/>
      <c r="E6" s="155"/>
      <c r="F6" s="154"/>
      <c r="G6" s="155"/>
      <c r="H6" s="154"/>
      <c r="I6" s="155"/>
      <c r="J6" s="155"/>
      <c r="K6" s="155"/>
      <c r="L6" s="154"/>
      <c r="M6" s="155"/>
      <c r="N6" s="155"/>
      <c r="O6" s="155"/>
      <c r="P6" s="154"/>
      <c r="Q6" s="155"/>
      <c r="R6" s="154"/>
      <c r="S6" s="155"/>
    </row>
    <row r="7" spans="1:19" s="5" customFormat="1" x14ac:dyDescent="0.2">
      <c r="A7" s="117" t="s">
        <v>27</v>
      </c>
      <c r="B7" s="4">
        <v>1380861.8015834631</v>
      </c>
      <c r="C7" s="40">
        <f>SUM(C10:C16)</f>
        <v>99.999999999999048</v>
      </c>
      <c r="D7" s="4">
        <f>+F7+H7+J7</f>
        <v>1021189.7347582654</v>
      </c>
      <c r="E7" s="40">
        <f>+D7/$B7*100</f>
        <v>73.953072898913263</v>
      </c>
      <c r="F7" s="4">
        <v>72994.910389179422</v>
      </c>
      <c r="G7" s="40">
        <f>+F7/$B7*100</f>
        <v>5.2861850697495312</v>
      </c>
      <c r="H7" s="4">
        <v>918227.70528614579</v>
      </c>
      <c r="I7" s="40">
        <f>+H7/$B7*100</f>
        <v>66.496712721953415</v>
      </c>
      <c r="J7" s="4">
        <v>29967.119082940149</v>
      </c>
      <c r="K7" s="40">
        <f>+J7/$B7*100</f>
        <v>2.1701751072103108</v>
      </c>
      <c r="L7" s="4">
        <v>177927.44898916548</v>
      </c>
      <c r="M7" s="40">
        <f>+L7/$B7*100</f>
        <v>12.885246647067241</v>
      </c>
      <c r="N7" s="4">
        <v>3413.2081361154596</v>
      </c>
      <c r="O7" s="40">
        <f>+N7/$B7*100</f>
        <v>0.24717956077874428</v>
      </c>
      <c r="P7" s="4">
        <v>121989.50231100977</v>
      </c>
      <c r="Q7" s="40">
        <f>+P7/$B7*100</f>
        <v>8.8343020402998942</v>
      </c>
      <c r="R7" s="4">
        <v>56341.907388903346</v>
      </c>
      <c r="S7" s="40">
        <f>+R7/$B7*100</f>
        <v>4.0801988529405993</v>
      </c>
    </row>
    <row r="8" spans="1:19" s="5" customFormat="1" x14ac:dyDescent="0.2">
      <c r="A8" s="117"/>
    </row>
    <row r="9" spans="1:19" x14ac:dyDescent="0.2">
      <c r="A9" s="118" t="s">
        <v>147</v>
      </c>
      <c r="J9" s="33"/>
      <c r="R9" s="33"/>
      <c r="S9" s="27"/>
    </row>
    <row r="10" spans="1:19" x14ac:dyDescent="0.2">
      <c r="A10" s="132" t="s">
        <v>21</v>
      </c>
      <c r="B10" s="159">
        <v>156244.69881208174</v>
      </c>
      <c r="C10" s="133">
        <f>+B10/$B$7*100</f>
        <v>11.315013467163237</v>
      </c>
      <c r="D10" s="159">
        <f>+F10+H10+J10</f>
        <v>112162.84612616499</v>
      </c>
      <c r="E10" s="133">
        <f>+D10/$B10*100</f>
        <v>71.786657069924161</v>
      </c>
      <c r="F10" s="159">
        <v>5521.9669763292941</v>
      </c>
      <c r="G10" s="133">
        <f>+F10/$B10*100</f>
        <v>3.5341787710638819</v>
      </c>
      <c r="H10" s="159">
        <v>104563.53247424038</v>
      </c>
      <c r="I10" s="133">
        <f>+H10/$B10*100</f>
        <v>66.922931318137572</v>
      </c>
      <c r="J10" s="159">
        <v>2077.3466755953273</v>
      </c>
      <c r="K10" s="133">
        <f>+J10/$B10*100</f>
        <v>1.3295469807227116</v>
      </c>
      <c r="L10" s="159">
        <v>21535.258583727085</v>
      </c>
      <c r="M10" s="133">
        <f>+L10/$B10*100</f>
        <v>13.783033118856675</v>
      </c>
      <c r="N10" s="159">
        <v>505.33057776444252</v>
      </c>
      <c r="O10" s="133">
        <f>+N10/$B10*100</f>
        <v>0.32342254272076942</v>
      </c>
      <c r="P10" s="159">
        <v>15254.319399250424</v>
      </c>
      <c r="Q10" s="133">
        <f>+P10/$B10*100</f>
        <v>9.7630956539505149</v>
      </c>
      <c r="R10" s="159">
        <v>6786.944125174884</v>
      </c>
      <c r="S10" s="133">
        <f>+R10/$B10*100</f>
        <v>4.3437916145479347</v>
      </c>
    </row>
    <row r="11" spans="1:19" x14ac:dyDescent="0.2">
      <c r="A11" s="132" t="s">
        <v>142</v>
      </c>
      <c r="B11" s="159">
        <v>235676.67807933548</v>
      </c>
      <c r="C11" s="133">
        <f t="shared" ref="C11:C16" si="0">+B11/$B$7*100</f>
        <v>17.067361687395515</v>
      </c>
      <c r="D11" s="159">
        <f t="shared" ref="D11:D16" si="1">+F11+H11+J11</f>
        <v>170254.89275616987</v>
      </c>
      <c r="E11" s="133">
        <f t="shared" ref="E11:E16" si="2">+D11/$B11*100</f>
        <v>72.240874295952707</v>
      </c>
      <c r="F11" s="159">
        <v>8017.2075413759585</v>
      </c>
      <c r="G11" s="133">
        <f t="shared" ref="G11:G16" si="3">+F11/$B11*100</f>
        <v>3.4017823090145298</v>
      </c>
      <c r="H11" s="159">
        <v>153733.2883192751</v>
      </c>
      <c r="I11" s="133">
        <f t="shared" ref="I11:I16" si="4">+H11/$B11*100</f>
        <v>65.230590303688899</v>
      </c>
      <c r="J11" s="159">
        <v>8504.3968955188066</v>
      </c>
      <c r="K11" s="133">
        <f t="shared" ref="K11:K16" si="5">+J11/$B11*100</f>
        <v>3.6085016832492793</v>
      </c>
      <c r="L11" s="159">
        <v>22895.745942033624</v>
      </c>
      <c r="M11" s="133">
        <f t="shared" ref="M11:M16" si="6">+L11/$B11*100</f>
        <v>9.7148967511864974</v>
      </c>
      <c r="N11" s="159">
        <v>1400.9296895671891</v>
      </c>
      <c r="O11" s="133">
        <f t="shared" ref="O11:O16" si="7">+N11/$B11*100</f>
        <v>0.59442864732487288</v>
      </c>
      <c r="P11" s="159">
        <v>34133.485393130977</v>
      </c>
      <c r="Q11" s="133">
        <f t="shared" ref="Q11:Q16" si="8">+P11/$B11*100</f>
        <v>14.483183347331751</v>
      </c>
      <c r="R11" s="159">
        <v>6991.6242984340288</v>
      </c>
      <c r="S11" s="133">
        <f t="shared" ref="S11:S16" si="9">+R11/$B11*100</f>
        <v>2.9666169582042601</v>
      </c>
    </row>
    <row r="12" spans="1:19" x14ac:dyDescent="0.2">
      <c r="A12" s="132" t="s">
        <v>143</v>
      </c>
      <c r="B12" s="159">
        <v>523449.12544847641</v>
      </c>
      <c r="C12" s="133">
        <f t="shared" si="0"/>
        <v>37.907423092464896</v>
      </c>
      <c r="D12" s="159">
        <f t="shared" si="1"/>
        <v>379127.91026203346</v>
      </c>
      <c r="E12" s="133">
        <f t="shared" si="2"/>
        <v>72.42879810663689</v>
      </c>
      <c r="F12" s="159">
        <v>15134.419288471847</v>
      </c>
      <c r="G12" s="133">
        <f t="shared" si="3"/>
        <v>2.891287529710763</v>
      </c>
      <c r="H12" s="159">
        <v>353531.86176584655</v>
      </c>
      <c r="I12" s="133">
        <f t="shared" si="4"/>
        <v>67.538915355518157</v>
      </c>
      <c r="J12" s="159">
        <v>10461.629207715023</v>
      </c>
      <c r="K12" s="133">
        <f t="shared" si="5"/>
        <v>1.998595221407963</v>
      </c>
      <c r="L12" s="159">
        <v>69578.07917645188</v>
      </c>
      <c r="M12" s="133">
        <f t="shared" si="6"/>
        <v>13.292233341079584</v>
      </c>
      <c r="N12" s="159">
        <v>871.32147178394166</v>
      </c>
      <c r="O12" s="133">
        <f t="shared" si="7"/>
        <v>0.16645771851035535</v>
      </c>
      <c r="P12" s="159">
        <v>50889.79014431635</v>
      </c>
      <c r="Q12" s="133">
        <f t="shared" si="8"/>
        <v>9.7220126408111618</v>
      </c>
      <c r="R12" s="159">
        <v>22982.024393893116</v>
      </c>
      <c r="S12" s="133">
        <f t="shared" si="9"/>
        <v>4.3904981929624523</v>
      </c>
    </row>
    <row r="13" spans="1:19" x14ac:dyDescent="0.2">
      <c r="A13" s="132" t="s">
        <v>144</v>
      </c>
      <c r="B13" s="159">
        <v>156503.72204345497</v>
      </c>
      <c r="C13" s="133">
        <f t="shared" si="0"/>
        <v>11.333771552228388</v>
      </c>
      <c r="D13" s="159">
        <f t="shared" si="1"/>
        <v>121783.73390101337</v>
      </c>
      <c r="E13" s="133">
        <f t="shared" si="2"/>
        <v>77.815231683243155</v>
      </c>
      <c r="F13" s="159">
        <v>13050.55767536269</v>
      </c>
      <c r="G13" s="133">
        <f t="shared" si="3"/>
        <v>8.3388161667740146</v>
      </c>
      <c r="H13" s="159">
        <v>104493.05906763265</v>
      </c>
      <c r="I13" s="133">
        <f t="shared" si="4"/>
        <v>66.767139914167046</v>
      </c>
      <c r="J13" s="159">
        <v>4240.117158018028</v>
      </c>
      <c r="K13" s="133">
        <f t="shared" si="5"/>
        <v>2.7092756023021058</v>
      </c>
      <c r="L13" s="159">
        <v>17700.505657090274</v>
      </c>
      <c r="M13" s="133">
        <f t="shared" si="6"/>
        <v>11.309958271903295</v>
      </c>
      <c r="N13" s="159">
        <v>635.62639699988654</v>
      </c>
      <c r="O13" s="133">
        <f t="shared" si="7"/>
        <v>0.40614139312507719</v>
      </c>
      <c r="P13" s="159">
        <v>9126.3202008924036</v>
      </c>
      <c r="Q13" s="133">
        <f t="shared" si="8"/>
        <v>5.8313758176041217</v>
      </c>
      <c r="R13" s="159">
        <v>7257.5358874590283</v>
      </c>
      <c r="S13" s="133">
        <f t="shared" si="9"/>
        <v>4.6372928341243496</v>
      </c>
    </row>
    <row r="14" spans="1:19" x14ac:dyDescent="0.2">
      <c r="A14" s="132" t="s">
        <v>145</v>
      </c>
      <c r="B14" s="159">
        <v>189032.45117828911</v>
      </c>
      <c r="C14" s="133">
        <f t="shared" si="0"/>
        <v>13.689454727585456</v>
      </c>
      <c r="D14" s="159">
        <f t="shared" si="1"/>
        <v>146708.08110561915</v>
      </c>
      <c r="E14" s="133">
        <f t="shared" si="2"/>
        <v>77.60999774967155</v>
      </c>
      <c r="F14" s="159">
        <v>14353.146502201287</v>
      </c>
      <c r="G14" s="133">
        <f t="shared" si="3"/>
        <v>7.5929537033109078</v>
      </c>
      <c r="H14" s="159">
        <v>130424.65833641829</v>
      </c>
      <c r="I14" s="133">
        <f t="shared" si="4"/>
        <v>68.995909180379883</v>
      </c>
      <c r="J14" s="159">
        <v>1930.2762669995684</v>
      </c>
      <c r="K14" s="133">
        <f t="shared" si="5"/>
        <v>1.0211348659807602</v>
      </c>
      <c r="L14" s="159">
        <v>25363.108378386682</v>
      </c>
      <c r="M14" s="133">
        <f t="shared" si="6"/>
        <v>13.417330315663655</v>
      </c>
      <c r="N14" s="159">
        <v>0</v>
      </c>
      <c r="O14" s="133">
        <f t="shared" si="7"/>
        <v>0</v>
      </c>
      <c r="P14" s="159">
        <v>8701.9935017038861</v>
      </c>
      <c r="Q14" s="133">
        <f t="shared" si="8"/>
        <v>4.6034389584762119</v>
      </c>
      <c r="R14" s="159">
        <v>8259.268192579264</v>
      </c>
      <c r="S14" s="133">
        <f t="shared" si="9"/>
        <v>4.3692329761885151</v>
      </c>
    </row>
    <row r="15" spans="1:19" x14ac:dyDescent="0.2">
      <c r="A15" s="132" t="s">
        <v>22</v>
      </c>
      <c r="B15" s="159">
        <v>104168.9091071989</v>
      </c>
      <c r="C15" s="133">
        <f t="shared" si="0"/>
        <v>7.5437606419227645</v>
      </c>
      <c r="D15" s="159">
        <f t="shared" si="1"/>
        <v>81169.931129315883</v>
      </c>
      <c r="E15" s="133">
        <f t="shared" si="2"/>
        <v>77.921456435513733</v>
      </c>
      <c r="F15" s="159">
        <v>16292.383357263016</v>
      </c>
      <c r="G15" s="133">
        <f t="shared" si="3"/>
        <v>15.64035132641807</v>
      </c>
      <c r="H15" s="159">
        <v>62426.966068349895</v>
      </c>
      <c r="I15" s="133">
        <f t="shared" si="4"/>
        <v>59.928597316985531</v>
      </c>
      <c r="J15" s="159">
        <v>2450.5817037029733</v>
      </c>
      <c r="K15" s="133">
        <f t="shared" si="5"/>
        <v>2.3525077921101305</v>
      </c>
      <c r="L15" s="159">
        <v>17580.138398980416</v>
      </c>
      <c r="M15" s="133">
        <f t="shared" si="6"/>
        <v>16.876569553866521</v>
      </c>
      <c r="N15" s="159">
        <v>0</v>
      </c>
      <c r="O15" s="133">
        <f t="shared" si="7"/>
        <v>0</v>
      </c>
      <c r="P15" s="159">
        <v>2787.3872395996136</v>
      </c>
      <c r="Q15" s="133">
        <f t="shared" si="8"/>
        <v>2.6758341461857387</v>
      </c>
      <c r="R15" s="159">
        <v>2631.4523393030354</v>
      </c>
      <c r="S15" s="133">
        <f t="shared" si="9"/>
        <v>2.5261398644340618</v>
      </c>
    </row>
    <row r="16" spans="1:19" x14ac:dyDescent="0.2">
      <c r="A16" s="132" t="s">
        <v>146</v>
      </c>
      <c r="B16" s="159">
        <v>15786.216914613637</v>
      </c>
      <c r="C16" s="133">
        <f t="shared" si="0"/>
        <v>1.1432148312388142</v>
      </c>
      <c r="D16" s="159">
        <f t="shared" si="1"/>
        <v>9982.3394779420705</v>
      </c>
      <c r="E16" s="133">
        <f t="shared" si="2"/>
        <v>63.234526244861158</v>
      </c>
      <c r="F16" s="159">
        <v>625.22904817532788</v>
      </c>
      <c r="G16" s="133">
        <f t="shared" si="3"/>
        <v>3.9606008935335231</v>
      </c>
      <c r="H16" s="159">
        <v>9054.3392543763312</v>
      </c>
      <c r="I16" s="133">
        <f t="shared" si="4"/>
        <v>57.355978974256573</v>
      </c>
      <c r="J16" s="159">
        <v>302.77117539041205</v>
      </c>
      <c r="K16" s="133">
        <f t="shared" si="5"/>
        <v>1.9179463770710659</v>
      </c>
      <c r="L16" s="159">
        <v>3274.6128524956039</v>
      </c>
      <c r="M16" s="133">
        <f t="shared" si="6"/>
        <v>20.743493328437829</v>
      </c>
      <c r="N16" s="159">
        <v>0</v>
      </c>
      <c r="O16" s="133">
        <f t="shared" si="7"/>
        <v>0</v>
      </c>
      <c r="P16" s="159">
        <v>1096.2064321159687</v>
      </c>
      <c r="Q16" s="133">
        <f t="shared" si="8"/>
        <v>6.9440730356440685</v>
      </c>
      <c r="R16" s="159">
        <v>1433.0581520599972</v>
      </c>
      <c r="S16" s="133">
        <f t="shared" si="9"/>
        <v>9.0779073910569714</v>
      </c>
    </row>
    <row r="17" spans="1:19" x14ac:dyDescent="0.2">
      <c r="A17" s="119"/>
      <c r="B17" s="154"/>
      <c r="C17" s="155"/>
      <c r="D17" s="32"/>
      <c r="E17" s="155"/>
      <c r="F17" s="32"/>
      <c r="G17" s="155"/>
      <c r="H17" s="32"/>
      <c r="I17" s="155"/>
      <c r="J17" s="32"/>
      <c r="K17" s="155"/>
      <c r="L17" s="32"/>
      <c r="M17" s="155"/>
      <c r="N17" s="32"/>
      <c r="O17" s="155"/>
      <c r="P17" s="32"/>
      <c r="Q17" s="155"/>
      <c r="R17" s="32"/>
      <c r="S17" s="155"/>
    </row>
    <row r="18" spans="1:19" x14ac:dyDescent="0.2">
      <c r="A18" s="118" t="s">
        <v>15</v>
      </c>
      <c r="J18" s="33"/>
      <c r="N18" s="33"/>
      <c r="R18" s="33"/>
      <c r="S18" s="27"/>
    </row>
    <row r="19" spans="1:19" x14ac:dyDescent="0.2">
      <c r="A19" s="119" t="s">
        <v>64</v>
      </c>
      <c r="B19" s="159">
        <v>153346.67777231944</v>
      </c>
      <c r="C19" s="133">
        <f>+B19/$B$7*100</f>
        <v>11.105143005366184</v>
      </c>
      <c r="D19" s="159">
        <f>+F19+H19+J19</f>
        <v>125090.70527544318</v>
      </c>
      <c r="E19" s="133">
        <f>IFERROR(+D19/$B19*100,0)</f>
        <v>81.573795463094967</v>
      </c>
      <c r="F19" s="159">
        <v>1513.0243541191348</v>
      </c>
      <c r="G19" s="133">
        <f>+IFERROR(F19/$B19*100,0)</f>
        <v>0.98666914477637968</v>
      </c>
      <c r="H19" s="159">
        <v>119567.90079833646</v>
      </c>
      <c r="I19" s="133">
        <f>IFERROR(+H19/$B19*100,0)</f>
        <v>77.972279892404444</v>
      </c>
      <c r="J19" s="159">
        <v>4009.7801229875931</v>
      </c>
      <c r="K19" s="133">
        <f>IFERROR(+J19/$B19*100,0)</f>
        <v>2.6148464259141564</v>
      </c>
      <c r="L19" s="159">
        <v>19906.126514738062</v>
      </c>
      <c r="M19" s="133">
        <f>IFERROR(+L19/$B19*100,0)</f>
        <v>12.981126688830887</v>
      </c>
      <c r="N19" s="159">
        <v>794.53299624985823</v>
      </c>
      <c r="O19" s="133">
        <f>IFERROR(+N19/$B19*100,0)</f>
        <v>0.51812860101836467</v>
      </c>
      <c r="P19" s="159">
        <v>2553.7492139984092</v>
      </c>
      <c r="Q19" s="133">
        <f>IFERROR(+P19/$B19*100,0)</f>
        <v>1.6653436847129308</v>
      </c>
      <c r="R19" s="159">
        <v>5001.5637718899025</v>
      </c>
      <c r="S19" s="133">
        <f>IFERROR(+R19/$B19*100,0)</f>
        <v>3.2616055623428273</v>
      </c>
    </row>
    <row r="20" spans="1:19" x14ac:dyDescent="0.2">
      <c r="A20" s="119" t="s">
        <v>65</v>
      </c>
      <c r="B20" s="159">
        <v>192460.36191252904</v>
      </c>
      <c r="C20" s="133">
        <f t="shared" ref="C20:C23" si="10">+B20/$B$7*100</f>
        <v>13.937699029101299</v>
      </c>
      <c r="D20" s="159">
        <f t="shared" ref="D20:D23" si="11">+F20+H20+J20</f>
        <v>139661.97596929749</v>
      </c>
      <c r="E20" s="133">
        <f t="shared" ref="E20:E23" si="12">IFERROR(+D20/$B20*100,0)</f>
        <v>72.566618176044059</v>
      </c>
      <c r="F20" s="159">
        <v>17810.438619275999</v>
      </c>
      <c r="G20" s="133">
        <f t="shared" ref="G20:G23" si="13">+IFERROR(F20/$B20*100,0)</f>
        <v>9.2540814338542248</v>
      </c>
      <c r="H20" s="159">
        <v>118806.88100289991</v>
      </c>
      <c r="I20" s="133">
        <f t="shared" ref="I20:I23" si="14">IFERROR(+H20/$B20*100,0)</f>
        <v>61.730571335460873</v>
      </c>
      <c r="J20" s="159">
        <v>3044.6563471215686</v>
      </c>
      <c r="K20" s="133">
        <f t="shared" ref="K20:K23" si="15">IFERROR(+J20/$B20*100,0)</f>
        <v>1.5819654067289599</v>
      </c>
      <c r="L20" s="159">
        <v>45715.519371860835</v>
      </c>
      <c r="M20" s="133">
        <f t="shared" ref="M20:M23" si="16">IFERROR(+L20/$B20*100,0)</f>
        <v>23.753212826565296</v>
      </c>
      <c r="N20" s="159">
        <v>0</v>
      </c>
      <c r="O20" s="133">
        <f t="shared" ref="O20:O23" si="17">IFERROR(+N20/$B20*100,0)</f>
        <v>0</v>
      </c>
      <c r="P20" s="159">
        <v>1053.2707114708219</v>
      </c>
      <c r="Q20" s="133">
        <f t="shared" ref="Q20:Q23" si="18">IFERROR(+P20/$B20*100,0)</f>
        <v>0.54726630512599828</v>
      </c>
      <c r="R20" s="159">
        <v>6029.5958598998704</v>
      </c>
      <c r="S20" s="133">
        <f t="shared" ref="S20:S23" si="19">IFERROR(+R20/$B20*100,0)</f>
        <v>3.1329026922646288</v>
      </c>
    </row>
    <row r="21" spans="1:19" x14ac:dyDescent="0.2">
      <c r="A21" s="119" t="s">
        <v>66</v>
      </c>
      <c r="B21" s="159">
        <v>173913.80968239784</v>
      </c>
      <c r="C21" s="133">
        <f t="shared" si="10"/>
        <v>12.594584735631562</v>
      </c>
      <c r="D21" s="159">
        <f t="shared" si="11"/>
        <v>117125.86745893098</v>
      </c>
      <c r="E21" s="133">
        <f t="shared" si="12"/>
        <v>67.347077079633152</v>
      </c>
      <c r="F21" s="159">
        <v>5821.4176744316173</v>
      </c>
      <c r="G21" s="133">
        <f t="shared" si="13"/>
        <v>3.3473004156844794</v>
      </c>
      <c r="H21" s="159">
        <v>108854.04972421394</v>
      </c>
      <c r="I21" s="133">
        <f t="shared" si="14"/>
        <v>62.590802836763615</v>
      </c>
      <c r="J21" s="159">
        <v>2450.4000602854267</v>
      </c>
      <c r="K21" s="133">
        <f t="shared" si="15"/>
        <v>1.4089738271850625</v>
      </c>
      <c r="L21" s="159">
        <v>21962.589420816021</v>
      </c>
      <c r="M21" s="133">
        <f t="shared" si="16"/>
        <v>12.628433280211732</v>
      </c>
      <c r="N21" s="159">
        <v>1242.0230903172176</v>
      </c>
      <c r="O21" s="133">
        <f t="shared" si="17"/>
        <v>0.71416013057583272</v>
      </c>
      <c r="P21" s="159">
        <v>19213.249979077082</v>
      </c>
      <c r="Q21" s="133">
        <f t="shared" si="18"/>
        <v>11.047570065979466</v>
      </c>
      <c r="R21" s="159">
        <v>14370.079733256565</v>
      </c>
      <c r="S21" s="133">
        <f t="shared" si="19"/>
        <v>8.2627594435998297</v>
      </c>
    </row>
    <row r="22" spans="1:19" x14ac:dyDescent="0.2">
      <c r="A22" s="119" t="s">
        <v>67</v>
      </c>
      <c r="B22" s="159">
        <v>312804.74539035157</v>
      </c>
      <c r="C22" s="133">
        <f t="shared" si="10"/>
        <v>22.652863960148064</v>
      </c>
      <c r="D22" s="159">
        <f t="shared" si="11"/>
        <v>236093.53167824526</v>
      </c>
      <c r="E22" s="133">
        <f t="shared" si="12"/>
        <v>75.476326736546866</v>
      </c>
      <c r="F22" s="159">
        <v>14494.638121612768</v>
      </c>
      <c r="G22" s="133">
        <f t="shared" si="13"/>
        <v>4.633765419231346</v>
      </c>
      <c r="H22" s="159">
        <v>214369.0031450401</v>
      </c>
      <c r="I22" s="133">
        <f t="shared" si="14"/>
        <v>68.531250341975252</v>
      </c>
      <c r="J22" s="159">
        <v>7229.8904115923915</v>
      </c>
      <c r="K22" s="133">
        <f t="shared" si="15"/>
        <v>2.3113109753402727</v>
      </c>
      <c r="L22" s="159">
        <v>26365.345030639972</v>
      </c>
      <c r="M22" s="133">
        <f t="shared" si="16"/>
        <v>8.4286908747942562</v>
      </c>
      <c r="N22" s="159">
        <v>264.92477846661058</v>
      </c>
      <c r="O22" s="133">
        <f t="shared" si="17"/>
        <v>8.469333741596817E-2</v>
      </c>
      <c r="P22" s="159">
        <v>40809.590338257978</v>
      </c>
      <c r="Q22" s="133">
        <f t="shared" si="18"/>
        <v>13.046346303772138</v>
      </c>
      <c r="R22" s="159">
        <v>9271.3535647419321</v>
      </c>
      <c r="S22" s="133">
        <f t="shared" si="19"/>
        <v>2.9639427474708335</v>
      </c>
    </row>
    <row r="23" spans="1:19" x14ac:dyDescent="0.2">
      <c r="A23" s="119" t="s">
        <v>68</v>
      </c>
      <c r="B23" s="159">
        <v>548336.20682585496</v>
      </c>
      <c r="C23" s="133">
        <f t="shared" si="10"/>
        <v>39.709709269752146</v>
      </c>
      <c r="D23" s="159">
        <f t="shared" si="11"/>
        <v>403217.65437634219</v>
      </c>
      <c r="E23" s="133">
        <f t="shared" si="12"/>
        <v>73.534749184344733</v>
      </c>
      <c r="F23" s="159">
        <v>33355.391619739901</v>
      </c>
      <c r="G23" s="133">
        <f t="shared" si="13"/>
        <v>6.0830182658963423</v>
      </c>
      <c r="H23" s="159">
        <v>356629.87061564915</v>
      </c>
      <c r="I23" s="133">
        <f t="shared" si="14"/>
        <v>65.038541350400109</v>
      </c>
      <c r="J23" s="159">
        <v>13232.392140953152</v>
      </c>
      <c r="K23" s="133">
        <f t="shared" si="15"/>
        <v>2.4131895680482764</v>
      </c>
      <c r="L23" s="159">
        <v>63977.868651110686</v>
      </c>
      <c r="M23" s="133">
        <f t="shared" si="16"/>
        <v>11.667635267322279</v>
      </c>
      <c r="N23" s="159">
        <v>1111.7272710817736</v>
      </c>
      <c r="O23" s="133">
        <f t="shared" si="17"/>
        <v>0.20274555231674588</v>
      </c>
      <c r="P23" s="159">
        <v>58359.642068205343</v>
      </c>
      <c r="Q23" s="133">
        <f t="shared" si="18"/>
        <v>10.643040043996159</v>
      </c>
      <c r="R23" s="159">
        <v>21669.314459115089</v>
      </c>
      <c r="S23" s="133">
        <f t="shared" si="19"/>
        <v>3.9518299520201126</v>
      </c>
    </row>
    <row r="24" spans="1:19" x14ac:dyDescent="0.2">
      <c r="A24" s="119"/>
      <c r="B24" s="77"/>
      <c r="C24" s="62"/>
      <c r="D24" s="77"/>
      <c r="E24" s="62"/>
      <c r="F24" s="77"/>
      <c r="G24" s="62"/>
      <c r="H24" s="77"/>
      <c r="I24" s="62"/>
      <c r="J24" s="77"/>
      <c r="K24" s="62"/>
      <c r="L24" s="77"/>
      <c r="M24" s="62"/>
      <c r="N24" s="77"/>
      <c r="O24" s="62"/>
      <c r="P24" s="77"/>
      <c r="Q24" s="62"/>
      <c r="R24" s="77"/>
      <c r="S24" s="62"/>
    </row>
    <row r="25" spans="1:19" x14ac:dyDescent="0.2">
      <c r="A25" s="118" t="s">
        <v>60</v>
      </c>
      <c r="J25" s="33"/>
      <c r="N25" s="33"/>
      <c r="R25" s="33"/>
      <c r="S25" s="27"/>
    </row>
    <row r="26" spans="1:19" x14ac:dyDescent="0.2">
      <c r="A26" s="21" t="s">
        <v>92</v>
      </c>
      <c r="B26" s="159">
        <v>827337.59528056358</v>
      </c>
      <c r="C26" s="133">
        <f>+B26/$B$7*100</f>
        <v>59.914583366115146</v>
      </c>
      <c r="D26" s="159">
        <f>+F26+H26+J26</f>
        <v>609349.69872246892</v>
      </c>
      <c r="E26" s="133">
        <f>+D26/$B26*100</f>
        <v>73.651880707273861</v>
      </c>
      <c r="F26" s="159">
        <v>45378.1213376632</v>
      </c>
      <c r="G26" s="133">
        <f>+F26/$B26*100</f>
        <v>5.4848373380487736</v>
      </c>
      <c r="H26" s="159">
        <v>550300.04173893505</v>
      </c>
      <c r="I26" s="133">
        <f>+H26/$B26*100</f>
        <v>66.514569732845203</v>
      </c>
      <c r="J26" s="159">
        <v>13671.535645870767</v>
      </c>
      <c r="K26" s="133">
        <f>+J26/$B26*100</f>
        <v>1.652473636379902</v>
      </c>
      <c r="L26" s="159">
        <v>105151.3310841667</v>
      </c>
      <c r="M26" s="133">
        <f>+L26/$B26*100</f>
        <v>12.709603876819859</v>
      </c>
      <c r="N26" s="159">
        <v>2012.2784465482707</v>
      </c>
      <c r="O26" s="133">
        <f>+N26/$B26*100</f>
        <v>0.24322337798101326</v>
      </c>
      <c r="P26" s="159">
        <v>81322.564067030034</v>
      </c>
      <c r="Q26" s="133">
        <f>+P26/$B26*100</f>
        <v>9.8294293080507522</v>
      </c>
      <c r="R26" s="159">
        <v>29501.722960345134</v>
      </c>
      <c r="S26" s="133">
        <f>+R26/$B26*100</f>
        <v>3.5658627298739662</v>
      </c>
    </row>
    <row r="27" spans="1:19" x14ac:dyDescent="0.2">
      <c r="A27" s="21" t="s">
        <v>93</v>
      </c>
      <c r="B27" s="159">
        <v>553524.20630289253</v>
      </c>
      <c r="C27" s="133">
        <f>+B27/$B$7*100</f>
        <v>40.085416633884343</v>
      </c>
      <c r="D27" s="159">
        <f>+F27+H27+J27</f>
        <v>411840.03603578894</v>
      </c>
      <c r="E27" s="133">
        <f>+D27/$B27*100</f>
        <v>74.403256686199384</v>
      </c>
      <c r="F27" s="159">
        <v>27616.789051516229</v>
      </c>
      <c r="G27" s="133">
        <f>+F27/$B27*100</f>
        <v>4.9892649204945734</v>
      </c>
      <c r="H27" s="159">
        <v>367927.66354720335</v>
      </c>
      <c r="I27" s="133">
        <f>+H27/$B27*100</f>
        <v>66.47002233283915</v>
      </c>
      <c r="J27" s="159">
        <v>16295.583437069366</v>
      </c>
      <c r="K27" s="133">
        <f>+J27/$B27*100</f>
        <v>2.9439694328656523</v>
      </c>
      <c r="L27" s="159">
        <v>72776.117904999002</v>
      </c>
      <c r="M27" s="133">
        <f>+L27/$B27*100</f>
        <v>13.147775124612233</v>
      </c>
      <c r="N27" s="159">
        <v>1400.9296895671891</v>
      </c>
      <c r="O27" s="133">
        <f>+N27/$B27*100</f>
        <v>0.25309275974113227</v>
      </c>
      <c r="P27" s="159">
        <v>40666.938243979683</v>
      </c>
      <c r="Q27" s="133">
        <f>+P27/$B27*100</f>
        <v>7.3469123447378974</v>
      </c>
      <c r="R27" s="159">
        <v>26840.184428558212</v>
      </c>
      <c r="S27" s="133">
        <f>+R27/$B27*100</f>
        <v>4.848963084709446</v>
      </c>
    </row>
    <row r="28" spans="1:19" x14ac:dyDescent="0.2">
      <c r="A28" s="22"/>
      <c r="B28" s="154"/>
      <c r="C28" s="155"/>
      <c r="D28" s="32"/>
      <c r="E28" s="155"/>
      <c r="F28" s="32"/>
      <c r="G28" s="155"/>
      <c r="H28" s="32"/>
      <c r="I28" s="155"/>
      <c r="J28" s="32"/>
      <c r="K28" s="155"/>
      <c r="L28" s="32"/>
      <c r="M28" s="155"/>
      <c r="N28" s="32"/>
      <c r="O28" s="155"/>
      <c r="P28" s="32"/>
      <c r="Q28" s="155"/>
      <c r="R28" s="32"/>
      <c r="S28" s="155"/>
    </row>
    <row r="29" spans="1:19" x14ac:dyDescent="0.2">
      <c r="A29" s="118" t="s">
        <v>63</v>
      </c>
      <c r="J29" s="33"/>
      <c r="N29" s="33"/>
      <c r="R29" s="33"/>
      <c r="S29" s="27"/>
    </row>
    <row r="30" spans="1:19" x14ac:dyDescent="0.2">
      <c r="A30" s="119" t="s">
        <v>57</v>
      </c>
      <c r="B30" s="159">
        <v>1041497.6109791691</v>
      </c>
      <c r="C30" s="133">
        <f t="shared" ref="C30" si="20">+B30/$B$7*100</f>
        <v>75.423739709858154</v>
      </c>
      <c r="D30" s="159">
        <f>+F30+H30+J30</f>
        <v>759586.22439523251</v>
      </c>
      <c r="E30" s="133">
        <f>+D30/$B30*100</f>
        <v>72.932113947059733</v>
      </c>
      <c r="F30" s="159">
        <v>58306.928834738639</v>
      </c>
      <c r="G30" s="133">
        <f>+F30/$B30*100</f>
        <v>5.598373747580764</v>
      </c>
      <c r="H30" s="159">
        <v>677979.65303641814</v>
      </c>
      <c r="I30" s="133">
        <f>+H30/$B30*100</f>
        <v>65.096611445801798</v>
      </c>
      <c r="J30" s="159">
        <v>23299.642524075647</v>
      </c>
      <c r="K30" s="133">
        <f>+J30/$B30*100</f>
        <v>2.2371287536771565</v>
      </c>
      <c r="L30" s="159">
        <v>133479.59167502169</v>
      </c>
      <c r="M30" s="133">
        <f>+L30/$B30*100</f>
        <v>12.816120773386142</v>
      </c>
      <c r="N30" s="159">
        <v>2301.4808650336863</v>
      </c>
      <c r="O30" s="133">
        <f>+N30/$B30*100</f>
        <v>0.22097802633171071</v>
      </c>
      <c r="P30" s="159">
        <v>110078.56981028337</v>
      </c>
      <c r="Q30" s="133">
        <f>+P30/$B30*100</f>
        <v>10.569258023241403</v>
      </c>
      <c r="R30" s="159">
        <v>36051.744233590507</v>
      </c>
      <c r="S30" s="133">
        <f>+R30/$B30*100</f>
        <v>3.4615292299803051</v>
      </c>
    </row>
    <row r="31" spans="1:19" x14ac:dyDescent="0.2">
      <c r="A31" s="119" t="s">
        <v>58</v>
      </c>
      <c r="B31" s="159">
        <v>16936.415437862608</v>
      </c>
      <c r="C31" s="133">
        <f t="shared" ref="C31:C32" si="21">+B31/$B$7*100</f>
        <v>1.2265105326573063</v>
      </c>
      <c r="D31" s="159">
        <f t="shared" ref="D31:D32" si="22">+F31+H31+J31</f>
        <v>12826.227729500293</v>
      </c>
      <c r="E31" s="133">
        <f t="shared" ref="E31:E32" si="23">+D31/$B31*100</f>
        <v>75.731655122407503</v>
      </c>
      <c r="F31" s="159">
        <v>211.93982277328848</v>
      </c>
      <c r="G31" s="133">
        <f t="shared" ref="G31:G32" si="24">+F31/$B31*100</f>
        <v>1.2513853569007367</v>
      </c>
      <c r="H31" s="159">
        <v>12614.287906727004</v>
      </c>
      <c r="I31" s="133">
        <f t="shared" ref="I31:I32" si="25">+H31/$B31*100</f>
        <v>74.480269765506762</v>
      </c>
      <c r="J31" s="159">
        <v>0</v>
      </c>
      <c r="K31" s="133">
        <f t="shared" ref="K31:K32" si="26">+J31/$B31*100</f>
        <v>0</v>
      </c>
      <c r="L31" s="159">
        <v>2142.4508844960396</v>
      </c>
      <c r="M31" s="133">
        <f t="shared" ref="M31:M32" si="27">+L31/$B31*100</f>
        <v>12.649966531326532</v>
      </c>
      <c r="N31" s="159">
        <v>0</v>
      </c>
      <c r="O31" s="133">
        <f t="shared" ref="O31:O32" si="28">+N31/$B31*100</f>
        <v>0</v>
      </c>
      <c r="P31" s="159">
        <v>0</v>
      </c>
      <c r="Q31" s="133">
        <f t="shared" ref="Q31:Q32" si="29">+P31/$B31*100</f>
        <v>0</v>
      </c>
      <c r="R31" s="159">
        <v>1967.7368238662802</v>
      </c>
      <c r="S31" s="133">
        <f t="shared" ref="S31:S32" si="30">+R31/$B31*100</f>
        <v>11.618378346265994</v>
      </c>
    </row>
    <row r="32" spans="1:19" x14ac:dyDescent="0.2">
      <c r="A32" s="119" t="s">
        <v>59</v>
      </c>
      <c r="B32" s="159">
        <v>322427.77516643057</v>
      </c>
      <c r="C32" s="133">
        <f t="shared" si="21"/>
        <v>23.349749757484485</v>
      </c>
      <c r="D32" s="159">
        <f t="shared" si="22"/>
        <v>248777.28263352849</v>
      </c>
      <c r="E32" s="133">
        <f t="shared" si="23"/>
        <v>77.157522333525634</v>
      </c>
      <c r="F32" s="159">
        <v>14476.041731667499</v>
      </c>
      <c r="G32" s="133">
        <f t="shared" si="24"/>
        <v>4.4897005923870132</v>
      </c>
      <c r="H32" s="159">
        <v>227633.7643429965</v>
      </c>
      <c r="I32" s="133">
        <f t="shared" si="25"/>
        <v>70.599924037405472</v>
      </c>
      <c r="J32" s="159">
        <v>6667.4765588644977</v>
      </c>
      <c r="K32" s="133">
        <f t="shared" si="26"/>
        <v>2.067897703733149</v>
      </c>
      <c r="L32" s="159">
        <v>42305.406429647905</v>
      </c>
      <c r="M32" s="133">
        <f t="shared" si="27"/>
        <v>13.120893945259748</v>
      </c>
      <c r="N32" s="159">
        <v>1111.7272710817736</v>
      </c>
      <c r="O32" s="133">
        <f t="shared" si="28"/>
        <v>0.34479885317197712</v>
      </c>
      <c r="P32" s="159">
        <v>11910.932500726407</v>
      </c>
      <c r="Q32" s="133">
        <f t="shared" si="29"/>
        <v>3.6941397168957382</v>
      </c>
      <c r="R32" s="159">
        <v>18322.426331446561</v>
      </c>
      <c r="S32" s="133">
        <f t="shared" si="30"/>
        <v>5.6826451511470752</v>
      </c>
    </row>
    <row r="33" spans="1:19" x14ac:dyDescent="0.2">
      <c r="A33" s="119"/>
      <c r="J33" s="33"/>
      <c r="N33" s="33"/>
      <c r="R33" s="33"/>
      <c r="S33" s="27"/>
    </row>
    <row r="34" spans="1:19" x14ac:dyDescent="0.2">
      <c r="A34" s="118" t="s">
        <v>16</v>
      </c>
      <c r="J34" s="33"/>
      <c r="N34" s="33"/>
      <c r="R34" s="33"/>
      <c r="S34" s="27"/>
    </row>
    <row r="35" spans="1:19" x14ac:dyDescent="0.2">
      <c r="A35" s="119" t="s">
        <v>35</v>
      </c>
      <c r="B35" s="159">
        <v>448003.62999218248</v>
      </c>
      <c r="C35" s="133">
        <f t="shared" ref="C35" si="31">+B35/$B$7*100</f>
        <v>32.443770222222632</v>
      </c>
      <c r="D35" s="159">
        <f t="shared" ref="D35" si="32">+F35+H35+J35</f>
        <v>325549.86983164336</v>
      </c>
      <c r="E35" s="133">
        <f>+D35/$B35*100</f>
        <v>72.666792864451594</v>
      </c>
      <c r="F35" s="159">
        <v>27506.202253527561</v>
      </c>
      <c r="G35" s="133">
        <f>+F35/$B35*100</f>
        <v>6.1397275406021894</v>
      </c>
      <c r="H35" s="159">
        <v>289987.54304384568</v>
      </c>
      <c r="I35" s="133">
        <f>+H35/$B35*100</f>
        <v>64.728837810735115</v>
      </c>
      <c r="J35" s="159">
        <v>8056.1245342700613</v>
      </c>
      <c r="K35" s="133">
        <f>+J35/$B35*100</f>
        <v>1.7982275131142662</v>
      </c>
      <c r="L35" s="159">
        <v>33732.615706521749</v>
      </c>
      <c r="M35" s="133">
        <f>+L35/$B35*100</f>
        <v>7.5295407108889654</v>
      </c>
      <c r="N35" s="159">
        <v>1506.9478687838282</v>
      </c>
      <c r="O35" s="133">
        <f>+N35/$B35*100</f>
        <v>0.33636956665063716</v>
      </c>
      <c r="P35" s="159">
        <v>68802.361616652532</v>
      </c>
      <c r="Q35" s="133">
        <f>+P35/$B35*100</f>
        <v>15.357545566729696</v>
      </c>
      <c r="R35" s="159">
        <v>18411.834968582414</v>
      </c>
      <c r="S35" s="133">
        <f>+R35/$B35*100</f>
        <v>4.1097512912794247</v>
      </c>
    </row>
    <row r="36" spans="1:19" x14ac:dyDescent="0.2">
      <c r="A36" s="119" t="s">
        <v>36</v>
      </c>
      <c r="B36" s="159">
        <v>25769.932723925798</v>
      </c>
      <c r="C36" s="133">
        <f t="shared" ref="C36:C38" si="33">+B36/$B$7*100</f>
        <v>1.8662209856464187</v>
      </c>
      <c r="D36" s="159">
        <f t="shared" ref="D36:D38" si="34">+F36+H36+J36</f>
        <v>19210.322380272526</v>
      </c>
      <c r="E36" s="133">
        <f t="shared" ref="E36:E38" si="35">+D36/$B36*100</f>
        <v>74.545489063061936</v>
      </c>
      <c r="F36" s="159">
        <v>1346.3715516780794</v>
      </c>
      <c r="G36" s="133">
        <f t="shared" ref="G36:G38" si="36">+F36/$B36*100</f>
        <v>5.2245831066064685</v>
      </c>
      <c r="H36" s="159">
        <v>17863.950828594447</v>
      </c>
      <c r="I36" s="133">
        <f t="shared" ref="I36:I38" si="37">+H36/$B36*100</f>
        <v>69.320905956455476</v>
      </c>
      <c r="J36" s="159">
        <v>0</v>
      </c>
      <c r="K36" s="133">
        <f t="shared" ref="K36:K38" si="38">+J36/$B36*100</f>
        <v>0</v>
      </c>
      <c r="L36" s="159">
        <v>4203.5034930422999</v>
      </c>
      <c r="M36" s="133">
        <f t="shared" ref="M36:M38" si="39">+L36/$B36*100</f>
        <v>16.311658777205906</v>
      </c>
      <c r="N36" s="159">
        <v>0</v>
      </c>
      <c r="O36" s="133">
        <f t="shared" ref="O36:O38" si="40">+N36/$B36*100</f>
        <v>0</v>
      </c>
      <c r="P36" s="159">
        <v>1428.1066270452366</v>
      </c>
      <c r="Q36" s="133">
        <f t="shared" ref="Q36:Q38" si="41">+P36/$B36*100</f>
        <v>5.5417553563084292</v>
      </c>
      <c r="R36" s="159">
        <v>928.00022356573993</v>
      </c>
      <c r="S36" s="133">
        <f t="shared" ref="S36:S38" si="42">+R36/$B36*100</f>
        <v>3.6010968034237387</v>
      </c>
    </row>
    <row r="37" spans="1:19" x14ac:dyDescent="0.2">
      <c r="A37" s="119" t="s">
        <v>37</v>
      </c>
      <c r="B37" s="159">
        <v>272095.20207909169</v>
      </c>
      <c r="C37" s="133">
        <f t="shared" si="33"/>
        <v>19.704738140129187</v>
      </c>
      <c r="D37" s="159">
        <f t="shared" si="34"/>
        <v>203838.84760772792</v>
      </c>
      <c r="E37" s="133">
        <f t="shared" si="35"/>
        <v>74.914532138084795</v>
      </c>
      <c r="F37" s="159">
        <v>11054.125749760391</v>
      </c>
      <c r="G37" s="133">
        <f t="shared" si="36"/>
        <v>4.0625948805033385</v>
      </c>
      <c r="H37" s="159">
        <v>189162.22953639936</v>
      </c>
      <c r="I37" s="133">
        <f t="shared" si="37"/>
        <v>69.520604586557297</v>
      </c>
      <c r="J37" s="159">
        <v>3622.4923215681747</v>
      </c>
      <c r="K37" s="133">
        <f t="shared" si="38"/>
        <v>1.3313326710241664</v>
      </c>
      <c r="L37" s="159">
        <v>35058.223377240589</v>
      </c>
      <c r="M37" s="133">
        <f t="shared" si="39"/>
        <v>12.884543023676686</v>
      </c>
      <c r="N37" s="159">
        <v>0</v>
      </c>
      <c r="O37" s="133">
        <f t="shared" si="40"/>
        <v>0</v>
      </c>
      <c r="P37" s="159">
        <v>20270.278115143086</v>
      </c>
      <c r="Q37" s="133">
        <f t="shared" si="41"/>
        <v>7.4497006783864537</v>
      </c>
      <c r="R37" s="159">
        <v>12927.852978979927</v>
      </c>
      <c r="S37" s="133">
        <f t="shared" si="42"/>
        <v>4.7512241598519998</v>
      </c>
    </row>
    <row r="38" spans="1:19" x14ac:dyDescent="0.2">
      <c r="A38" s="119" t="s">
        <v>38</v>
      </c>
      <c r="B38" s="159">
        <v>634993.0367882537</v>
      </c>
      <c r="C38" s="133">
        <f t="shared" si="33"/>
        <v>45.985270652001084</v>
      </c>
      <c r="D38" s="159">
        <f t="shared" si="34"/>
        <v>472590.69493861467</v>
      </c>
      <c r="E38" s="133">
        <f t="shared" si="35"/>
        <v>74.424547602748888</v>
      </c>
      <c r="F38" s="159">
        <v>33088.210834213409</v>
      </c>
      <c r="G38" s="133">
        <f t="shared" si="36"/>
        <v>5.2107990036506626</v>
      </c>
      <c r="H38" s="159">
        <v>421213.98187729937</v>
      </c>
      <c r="I38" s="133">
        <f t="shared" si="37"/>
        <v>66.333637925821591</v>
      </c>
      <c r="J38" s="159">
        <v>18288.502227101897</v>
      </c>
      <c r="K38" s="133">
        <f t="shared" si="38"/>
        <v>2.8801106732766306</v>
      </c>
      <c r="L38" s="159">
        <v>104933.10641236097</v>
      </c>
      <c r="M38" s="133">
        <f t="shared" si="39"/>
        <v>16.525079856482304</v>
      </c>
      <c r="N38" s="159">
        <v>1906.2602673316319</v>
      </c>
      <c r="O38" s="133">
        <f t="shared" si="40"/>
        <v>0.30020175921508541</v>
      </c>
      <c r="P38" s="159">
        <v>31488.755952168809</v>
      </c>
      <c r="Q38" s="133">
        <f t="shared" si="41"/>
        <v>4.9589135829640796</v>
      </c>
      <c r="R38" s="159">
        <v>24074.219217775266</v>
      </c>
      <c r="S38" s="133">
        <f t="shared" si="42"/>
        <v>3.791257198589268</v>
      </c>
    </row>
    <row r="39" spans="1:19" x14ac:dyDescent="0.2">
      <c r="A39" s="115"/>
      <c r="B39" s="104"/>
      <c r="C39" s="116"/>
      <c r="D39" s="113"/>
      <c r="E39" s="114"/>
      <c r="F39" s="113"/>
      <c r="G39" s="114"/>
      <c r="H39" s="113"/>
      <c r="I39" s="114"/>
      <c r="J39" s="114"/>
      <c r="K39" s="114"/>
      <c r="L39" s="113"/>
      <c r="M39" s="114"/>
      <c r="N39" s="114"/>
      <c r="O39" s="114"/>
      <c r="P39" s="113"/>
      <c r="Q39" s="114"/>
      <c r="R39" s="113"/>
      <c r="S39" s="114"/>
    </row>
    <row r="40" spans="1:19" x14ac:dyDescent="0.2">
      <c r="A40" s="38" t="str">
        <f>'C01'!A40</f>
        <v>Fuente: Instituto Nacional de Estadística (INE). LXXXI Encuesta Permanente de Hogares de Propósitos Múltiples, Junio 2024.</v>
      </c>
      <c r="B40" s="34"/>
      <c r="C40" s="28"/>
      <c r="D40" s="34"/>
      <c r="E40" s="28"/>
      <c r="F40" s="34"/>
      <c r="G40" s="28"/>
      <c r="H40" s="34"/>
      <c r="I40" s="28"/>
      <c r="J40" s="28"/>
      <c r="K40" s="28"/>
      <c r="L40" s="34"/>
      <c r="M40" s="28"/>
      <c r="N40" s="28"/>
      <c r="O40" s="28"/>
      <c r="P40" s="34"/>
      <c r="Q40" s="28"/>
    </row>
    <row r="41" spans="1:19" x14ac:dyDescent="0.2">
      <c r="A41" s="38" t="s">
        <v>25</v>
      </c>
      <c r="B41" s="34"/>
      <c r="C41" s="28"/>
      <c r="E41" s="28"/>
      <c r="F41" s="34"/>
      <c r="G41" s="28"/>
      <c r="H41" s="34"/>
      <c r="I41" s="28"/>
      <c r="J41" s="28"/>
      <c r="K41" s="28"/>
      <c r="L41" s="34"/>
      <c r="M41" s="28"/>
      <c r="N41" s="28"/>
      <c r="O41" s="28"/>
      <c r="P41" s="34"/>
      <c r="Q41" s="28"/>
    </row>
    <row r="42" spans="1:19" x14ac:dyDescent="0.2">
      <c r="A42" s="38" t="s">
        <v>26</v>
      </c>
      <c r="B42" s="34"/>
      <c r="C42" s="28"/>
      <c r="D42" s="34"/>
      <c r="E42" s="28"/>
      <c r="F42" s="34"/>
      <c r="G42" s="28"/>
      <c r="H42" s="34"/>
      <c r="I42" s="28"/>
      <c r="J42" s="28"/>
      <c r="K42" s="28"/>
      <c r="L42" s="34"/>
      <c r="M42" s="28"/>
      <c r="N42" s="28"/>
      <c r="O42" s="28"/>
      <c r="P42" s="34"/>
      <c r="Q42" s="28"/>
    </row>
    <row r="43" spans="1:19" x14ac:dyDescent="0.2">
      <c r="A43" s="38" t="s">
        <v>151</v>
      </c>
      <c r="B43" s="34"/>
      <c r="C43" s="28"/>
      <c r="D43" s="34"/>
      <c r="E43" s="28"/>
      <c r="F43" s="32"/>
      <c r="G43" s="28"/>
      <c r="H43" s="32"/>
      <c r="I43" s="28"/>
      <c r="J43" s="28"/>
      <c r="K43" s="28"/>
      <c r="L43" s="34"/>
      <c r="M43" s="28"/>
      <c r="N43" s="28"/>
      <c r="O43" s="28"/>
      <c r="P43" s="34"/>
      <c r="Q43" s="28"/>
    </row>
    <row r="44" spans="1:19" x14ac:dyDescent="0.2">
      <c r="A44" s="12"/>
      <c r="B44" s="34"/>
      <c r="C44" s="28"/>
      <c r="D44" s="34"/>
      <c r="E44" s="28"/>
      <c r="F44" s="35"/>
      <c r="G44" s="28"/>
      <c r="H44" s="32"/>
      <c r="I44" s="28"/>
      <c r="J44" s="28"/>
      <c r="K44" s="28"/>
      <c r="L44" s="34"/>
      <c r="M44" s="28"/>
      <c r="N44" s="28"/>
      <c r="O44" s="28"/>
      <c r="P44" s="34"/>
      <c r="Q44" s="28"/>
    </row>
  </sheetData>
  <mergeCells count="12">
    <mergeCell ref="R3:S4"/>
    <mergeCell ref="A1:S1"/>
    <mergeCell ref="A3:A5"/>
    <mergeCell ref="B3:C4"/>
    <mergeCell ref="D3:K3"/>
    <mergeCell ref="L3:M4"/>
    <mergeCell ref="P3:Q4"/>
    <mergeCell ref="D4:E4"/>
    <mergeCell ref="F4:G4"/>
    <mergeCell ref="H4:I4"/>
    <mergeCell ref="J4:K4"/>
    <mergeCell ref="N3:O4"/>
  </mergeCells>
  <phoneticPr fontId="0" type="noConversion"/>
  <printOptions horizontalCentered="1" verticalCentered="1"/>
  <pageMargins left="0.54" right="0" top="0" bottom="0" header="0" footer="0"/>
  <pageSetup paperSize="9" scale="77" firstPageNumber="70" orientation="landscape" useFirstPageNumber="1" r:id="rId1"/>
  <headerFooter alignWithMargins="0">
    <oddFooter>&amp;L&amp;Z&amp;F+&amp;F+&amp;A&amp;C&amp;P&amp;R&amp;D+&amp;T</oddFooter>
  </headerFooter>
  <rowBreaks count="1" manualBreakCount="1">
    <brk id="43" max="21" man="1"/>
  </rowBreaks>
  <ignoredErrors>
    <ignoredError sqref="F9:G9 G7 I7 K7 M7 F17:G17 F24:G24 F28:G28 K9 K17 K24 K28 M9 M17 M24 M28 I9 I17 I24 I2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3"/>
  <dimension ref="A1:R38"/>
  <sheetViews>
    <sheetView topLeftCell="A2" zoomScaleNormal="100" workbookViewId="0">
      <selection activeCell="A39" sqref="A39"/>
    </sheetView>
  </sheetViews>
  <sheetFormatPr baseColWidth="10" defaultRowHeight="10.199999999999999" x14ac:dyDescent="0.2"/>
  <cols>
    <col min="1" max="1" width="23" customWidth="1"/>
    <col min="2" max="2" width="13" style="33" bestFit="1" customWidth="1"/>
    <col min="3" max="3" width="8.7109375" style="27" bestFit="1" customWidth="1"/>
    <col min="4" max="4" width="13" style="27" bestFit="1" customWidth="1"/>
    <col min="5" max="5" width="8.7109375" style="27" bestFit="1" customWidth="1"/>
    <col min="6" max="6" width="13" style="33" bestFit="1" customWidth="1"/>
    <col min="7" max="7" width="7.28515625" style="27" customWidth="1"/>
    <col min="8" max="8" width="11" style="33" bestFit="1" customWidth="1"/>
    <col min="9" max="9" width="8.7109375" style="27" bestFit="1" customWidth="1"/>
    <col min="10" max="10" width="9.7109375" style="27" bestFit="1" customWidth="1"/>
    <col min="11" max="11" width="8.7109375" style="27" bestFit="1" customWidth="1"/>
    <col min="12" max="12" width="9.7109375" style="33" bestFit="1" customWidth="1"/>
    <col min="13" max="13" width="8.7109375" style="27" bestFit="1" customWidth="1"/>
    <col min="14" max="14" width="11" style="33" bestFit="1" customWidth="1"/>
    <col min="15" max="15" width="8.7109375" style="27" bestFit="1" customWidth="1"/>
  </cols>
  <sheetData>
    <row r="1" spans="1:18" ht="22.5" customHeight="1" x14ac:dyDescent="0.2">
      <c r="A1" s="201" t="s">
        <v>95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1:18" x14ac:dyDescent="0.2">
      <c r="G2" s="80"/>
    </row>
    <row r="3" spans="1:18" ht="13.5" customHeight="1" x14ac:dyDescent="0.2">
      <c r="A3" s="200" t="s">
        <v>11</v>
      </c>
      <c r="B3" s="205" t="s">
        <v>61</v>
      </c>
      <c r="C3" s="206"/>
      <c r="D3" s="205" t="s">
        <v>0</v>
      </c>
      <c r="E3" s="206"/>
      <c r="F3" s="207" t="s">
        <v>62</v>
      </c>
      <c r="G3" s="207"/>
      <c r="H3" s="207"/>
      <c r="I3" s="207"/>
      <c r="J3" s="207"/>
      <c r="K3" s="207"/>
      <c r="L3" s="207"/>
      <c r="M3" s="207"/>
      <c r="N3" s="207"/>
      <c r="O3" s="207"/>
    </row>
    <row r="4" spans="1:18" ht="24.75" customHeight="1" x14ac:dyDescent="0.2">
      <c r="A4" s="201"/>
      <c r="B4" s="206"/>
      <c r="C4" s="206"/>
      <c r="D4" s="206"/>
      <c r="E4" s="206"/>
      <c r="F4" s="176" t="s">
        <v>140</v>
      </c>
      <c r="G4" s="176"/>
      <c r="H4" s="176" t="s">
        <v>53</v>
      </c>
      <c r="I4" s="176"/>
      <c r="J4" s="176" t="s">
        <v>55</v>
      </c>
      <c r="K4" s="176"/>
      <c r="L4" s="176" t="s">
        <v>54</v>
      </c>
      <c r="M4" s="176"/>
      <c r="N4" s="176" t="s">
        <v>56</v>
      </c>
      <c r="O4" s="176"/>
    </row>
    <row r="5" spans="1:18" x14ac:dyDescent="0.2">
      <c r="A5" s="202"/>
      <c r="B5" s="52" t="s">
        <v>3</v>
      </c>
      <c r="C5" s="53" t="s">
        <v>33</v>
      </c>
      <c r="D5" s="52" t="s">
        <v>3</v>
      </c>
      <c r="E5" s="53" t="s">
        <v>33</v>
      </c>
      <c r="F5" s="52" t="s">
        <v>3</v>
      </c>
      <c r="G5" s="53" t="s">
        <v>33</v>
      </c>
      <c r="H5" s="52" t="s">
        <v>3</v>
      </c>
      <c r="I5" s="53" t="s">
        <v>33</v>
      </c>
      <c r="J5" s="52" t="s">
        <v>3</v>
      </c>
      <c r="K5" s="53" t="s">
        <v>33</v>
      </c>
      <c r="L5" s="52" t="s">
        <v>3</v>
      </c>
      <c r="M5" s="53" t="s">
        <v>33</v>
      </c>
      <c r="N5" s="52" t="s">
        <v>3</v>
      </c>
      <c r="O5" s="53" t="s">
        <v>33</v>
      </c>
    </row>
    <row r="6" spans="1:18" x14ac:dyDescent="0.2">
      <c r="A6" s="12"/>
      <c r="B6" s="34"/>
      <c r="C6" s="28"/>
      <c r="D6" s="34"/>
      <c r="E6" s="28"/>
      <c r="F6" s="34"/>
      <c r="G6" s="28"/>
      <c r="H6" s="34"/>
      <c r="I6" s="28"/>
      <c r="J6" s="34"/>
      <c r="K6" s="28"/>
      <c r="L6" s="34"/>
      <c r="M6" s="28"/>
      <c r="N6" s="34"/>
      <c r="O6" s="28"/>
    </row>
    <row r="7" spans="1:18" s="5" customFormat="1" x14ac:dyDescent="0.2">
      <c r="A7" s="120" t="s">
        <v>27</v>
      </c>
      <c r="B7" s="4">
        <v>3272504.3476599948</v>
      </c>
      <c r="C7" s="40">
        <f>SUM(C10,C14)</f>
        <v>99.999999999998664</v>
      </c>
      <c r="D7" s="4">
        <v>2125457.523485071</v>
      </c>
      <c r="E7" s="40">
        <f>+D7/$B7*100</f>
        <v>64.948959502678122</v>
      </c>
      <c r="F7" s="4">
        <v>1187869.9519029327</v>
      </c>
      <c r="G7" s="40">
        <f>+F7/$D7*100</f>
        <v>55.887729525415573</v>
      </c>
      <c r="H7" s="4">
        <v>636428.27629012836</v>
      </c>
      <c r="I7" s="40">
        <f>+H7/$D7*100</f>
        <v>29.943119034747369</v>
      </c>
      <c r="J7" s="4">
        <v>22305.324420996523</v>
      </c>
      <c r="K7" s="40">
        <f>+J7/$D7*100</f>
        <v>1.0494363766170645</v>
      </c>
      <c r="L7" s="4">
        <v>11181.363755516004</v>
      </c>
      <c r="M7" s="40">
        <f>+L7/$D7*100</f>
        <v>0.52606855850885892</v>
      </c>
      <c r="N7" s="4">
        <v>267672.6071154942</v>
      </c>
      <c r="O7" s="40">
        <f>+N7/$D7*100</f>
        <v>12.593646504710982</v>
      </c>
      <c r="P7" s="54"/>
      <c r="Q7" s="54"/>
      <c r="R7" s="54"/>
    </row>
    <row r="8" spans="1:18" s="5" customFormat="1" x14ac:dyDescent="0.2">
      <c r="A8" s="120"/>
      <c r="D8" s="159"/>
      <c r="F8" s="159"/>
      <c r="H8" s="159"/>
      <c r="J8" s="159"/>
      <c r="L8" s="159"/>
      <c r="N8" s="159"/>
      <c r="P8" s="54"/>
    </row>
    <row r="9" spans="1:18" s="5" customFormat="1" x14ac:dyDescent="0.2">
      <c r="A9" s="121" t="s">
        <v>19</v>
      </c>
    </row>
    <row r="10" spans="1:18" x14ac:dyDescent="0.2">
      <c r="A10" s="123" t="s">
        <v>17</v>
      </c>
      <c r="B10" s="154">
        <f>SUM(B11:B13)</f>
        <v>1821225.3046389704</v>
      </c>
      <c r="C10" s="173">
        <f t="shared" ref="C10:N10" si="0">SUM(C11:C13)</f>
        <v>55.652341789591141</v>
      </c>
      <c r="D10" s="154">
        <f t="shared" si="0"/>
        <v>1048130.2417003801</v>
      </c>
      <c r="E10" s="154">
        <f t="shared" si="0"/>
        <v>49.313158702027664</v>
      </c>
      <c r="F10" s="154">
        <f t="shared" si="0"/>
        <v>644997.86595630366</v>
      </c>
      <c r="G10" s="154">
        <f t="shared" si="0"/>
        <v>54.298693634184126</v>
      </c>
      <c r="H10" s="154">
        <f t="shared" si="0"/>
        <v>253693.47495965511</v>
      </c>
      <c r="I10" s="154">
        <f t="shared" si="0"/>
        <v>39.862068423245844</v>
      </c>
      <c r="J10" s="154">
        <f t="shared" si="0"/>
        <v>9656.217538019313</v>
      </c>
      <c r="K10" s="154">
        <f t="shared" si="0"/>
        <v>43.291087615518784</v>
      </c>
      <c r="L10" s="154">
        <f t="shared" si="0"/>
        <v>3406.0317652816716</v>
      </c>
      <c r="M10" s="154">
        <f t="shared" si="0"/>
        <v>30.46168463664733</v>
      </c>
      <c r="N10" s="154">
        <f t="shared" si="0"/>
        <v>136376.65148111735</v>
      </c>
      <c r="O10" s="154">
        <f>SUM(O11:O13)</f>
        <v>50.949050390604285</v>
      </c>
    </row>
    <row r="11" spans="1:18" x14ac:dyDescent="0.2">
      <c r="A11" s="124" t="s">
        <v>1</v>
      </c>
      <c r="B11" s="159">
        <v>378311.15921651752</v>
      </c>
      <c r="C11" s="133">
        <f>+B11/B$7*100</f>
        <v>11.560295083703373</v>
      </c>
      <c r="D11" s="159">
        <v>177626.68698041045</v>
      </c>
      <c r="E11" s="133">
        <f>+D11/D$7*100</f>
        <v>8.3571035891208698</v>
      </c>
      <c r="F11" s="159">
        <v>117266.66789822093</v>
      </c>
      <c r="G11" s="133">
        <f>+F11/F$7*100</f>
        <v>9.8720123116476834</v>
      </c>
      <c r="H11" s="159">
        <v>24511.404872693402</v>
      </c>
      <c r="I11" s="133">
        <f>+H11/H$7*100</f>
        <v>3.8514009804176887</v>
      </c>
      <c r="J11" s="159">
        <v>902.88204379776425</v>
      </c>
      <c r="K11" s="133">
        <f>+J11/J$7*100</f>
        <v>4.0478319290790505</v>
      </c>
      <c r="L11" s="159">
        <v>634.16714981033442</v>
      </c>
      <c r="M11" s="133">
        <f>+L11/L$7*100</f>
        <v>5.6716440290880108</v>
      </c>
      <c r="N11" s="159">
        <v>34311.565015888271</v>
      </c>
      <c r="O11" s="133">
        <f>+N11/N$7*100</f>
        <v>12.818482020120822</v>
      </c>
    </row>
    <row r="12" spans="1:18" x14ac:dyDescent="0.2">
      <c r="A12" s="124" t="s">
        <v>2</v>
      </c>
      <c r="B12" s="159">
        <v>221186.6298415513</v>
      </c>
      <c r="C12" s="133">
        <f t="shared" ref="C12:C14" si="1">+B12/B$7*100</f>
        <v>6.7589407482288255</v>
      </c>
      <c r="D12" s="159">
        <v>126490.09863954305</v>
      </c>
      <c r="E12" s="133">
        <f t="shared" ref="E12:E14" si="2">+D12/D$7*100</f>
        <v>5.9511939072835345</v>
      </c>
      <c r="F12" s="159">
        <v>85876.312027849403</v>
      </c>
      <c r="G12" s="133">
        <f t="shared" ref="G12:G14" si="3">+F12/F$7*100</f>
        <v>7.2294371863079849</v>
      </c>
      <c r="H12" s="159">
        <v>26508.987490552459</v>
      </c>
      <c r="I12" s="133">
        <f t="shared" ref="I12:I14" si="4">+H12/H$7*100</f>
        <v>4.1652749379833995</v>
      </c>
      <c r="J12" s="159">
        <v>528.6090258485284</v>
      </c>
      <c r="K12" s="133">
        <f t="shared" ref="K12:K14" si="5">+J12/J$7*100</f>
        <v>2.3698782222191594</v>
      </c>
      <c r="L12" s="159">
        <v>634.33083101823411</v>
      </c>
      <c r="M12" s="133">
        <f t="shared" ref="M12:M14" si="6">+L12/L$7*100</f>
        <v>5.6731079042599362</v>
      </c>
      <c r="N12" s="159">
        <v>12941.859264274401</v>
      </c>
      <c r="O12" s="133">
        <f t="shared" ref="O12:O14" si="7">+N12/N$7*100</f>
        <v>4.8349584231793665</v>
      </c>
    </row>
    <row r="13" spans="1:18" x14ac:dyDescent="0.2">
      <c r="A13" s="124" t="s">
        <v>24</v>
      </c>
      <c r="B13" s="159">
        <v>1221727.5155809016</v>
      </c>
      <c r="C13" s="133">
        <f t="shared" si="1"/>
        <v>37.333105957658944</v>
      </c>
      <c r="D13" s="159">
        <v>744013.45608042658</v>
      </c>
      <c r="E13" s="133">
        <f t="shared" si="2"/>
        <v>35.004861205623264</v>
      </c>
      <c r="F13" s="159">
        <v>441854.88603023341</v>
      </c>
      <c r="G13" s="133">
        <f t="shared" si="3"/>
        <v>37.197244136228456</v>
      </c>
      <c r="H13" s="159">
        <v>202673.08259640925</v>
      </c>
      <c r="I13" s="133">
        <f t="shared" si="4"/>
        <v>31.84539250484476</v>
      </c>
      <c r="J13" s="159">
        <v>8224.7264683730209</v>
      </c>
      <c r="K13" s="133">
        <f t="shared" si="5"/>
        <v>36.873377464220574</v>
      </c>
      <c r="L13" s="159">
        <v>2137.5337844531032</v>
      </c>
      <c r="M13" s="133">
        <f t="shared" si="6"/>
        <v>19.116932703299383</v>
      </c>
      <c r="N13" s="159">
        <v>89123.227200954701</v>
      </c>
      <c r="O13" s="133">
        <f t="shared" si="7"/>
        <v>33.295609947304094</v>
      </c>
    </row>
    <row r="14" spans="1:18" x14ac:dyDescent="0.2">
      <c r="A14" s="123" t="s">
        <v>18</v>
      </c>
      <c r="B14" s="159">
        <v>1451279.0430209809</v>
      </c>
      <c r="C14" s="133">
        <f t="shared" si="1"/>
        <v>44.347658210407523</v>
      </c>
      <c r="D14" s="159">
        <v>1077327.2817846849</v>
      </c>
      <c r="E14" s="133">
        <f t="shared" si="2"/>
        <v>50.686841297972038</v>
      </c>
      <c r="F14" s="159">
        <v>542872.08594661881</v>
      </c>
      <c r="G14" s="133">
        <f t="shared" si="3"/>
        <v>45.701306365815022</v>
      </c>
      <c r="H14" s="159">
        <v>382734.80133047089</v>
      </c>
      <c r="I14" s="133">
        <f t="shared" si="4"/>
        <v>60.137931576753779</v>
      </c>
      <c r="J14" s="159">
        <v>12649.106882977212</v>
      </c>
      <c r="K14" s="133">
        <f t="shared" si="5"/>
        <v>56.708912384481224</v>
      </c>
      <c r="L14" s="159">
        <v>7775.3319902343319</v>
      </c>
      <c r="M14" s="133">
        <f t="shared" si="6"/>
        <v>69.538315363352666</v>
      </c>
      <c r="N14" s="159">
        <v>131295.95563437717</v>
      </c>
      <c r="O14" s="133">
        <f t="shared" si="7"/>
        <v>49.050949609395836</v>
      </c>
    </row>
    <row r="15" spans="1:18" x14ac:dyDescent="0.2">
      <c r="D15" s="33"/>
      <c r="J15" s="33"/>
    </row>
    <row r="16" spans="1:18" x14ac:dyDescent="0.2">
      <c r="A16" s="121" t="s">
        <v>148</v>
      </c>
      <c r="B16" s="27"/>
      <c r="F16" s="27"/>
      <c r="H16" s="27"/>
      <c r="L16" s="27"/>
      <c r="N16" s="27"/>
    </row>
    <row r="17" spans="1:15" x14ac:dyDescent="0.2">
      <c r="A17" s="132" t="s">
        <v>21</v>
      </c>
      <c r="B17" s="159">
        <v>110053.93698876226</v>
      </c>
      <c r="C17" s="133">
        <f>+B17/B$7*100</f>
        <v>3.3629882590517064</v>
      </c>
      <c r="D17" s="159">
        <v>107063.15509743631</v>
      </c>
      <c r="E17" s="133">
        <f>+D17/D$7*100</f>
        <v>5.0371815909963207</v>
      </c>
      <c r="F17" s="159">
        <v>37826.348680829833</v>
      </c>
      <c r="G17" s="133">
        <f>+F17/F$7*100</f>
        <v>3.1843846727693665</v>
      </c>
      <c r="H17" s="159">
        <v>33989.065640705288</v>
      </c>
      <c r="I17" s="133">
        <f>+H17/H$7*100</f>
        <v>5.3405964044895304</v>
      </c>
      <c r="J17" s="159">
        <v>16827.672561374038</v>
      </c>
      <c r="K17" s="133">
        <f>+J17/J$7*100</f>
        <v>75.442402198525102</v>
      </c>
      <c r="L17" s="159">
        <v>211.93982277328848</v>
      </c>
      <c r="M17" s="133">
        <f>+L17/L$7*100</f>
        <v>1.8954738206127502</v>
      </c>
      <c r="N17" s="159">
        <v>18208.128391753762</v>
      </c>
      <c r="O17" s="133">
        <f>+N17/N$7*100</f>
        <v>6.8023876585538687</v>
      </c>
    </row>
    <row r="18" spans="1:15" x14ac:dyDescent="0.2">
      <c r="A18" s="132" t="s">
        <v>142</v>
      </c>
      <c r="B18" s="159">
        <v>136680.2862171474</v>
      </c>
      <c r="C18" s="133">
        <f t="shared" ref="C18:C23" si="8">+B18/B$7*100</f>
        <v>4.1766265739228325</v>
      </c>
      <c r="D18" s="159">
        <v>117810.53126706697</v>
      </c>
      <c r="E18" s="133">
        <f t="shared" ref="E18:E23" si="9">+D18/D$7*100</f>
        <v>5.5428316005061982</v>
      </c>
      <c r="F18" s="159">
        <v>66703.838887069738</v>
      </c>
      <c r="G18" s="133">
        <f t="shared" ref="G18:G23" si="10">+F18/F$7*100</f>
        <v>5.6154159620093216</v>
      </c>
      <c r="H18" s="159">
        <v>34002.845439693061</v>
      </c>
      <c r="I18" s="133">
        <f t="shared" ref="I18:I23" si="11">+H18/H$7*100</f>
        <v>5.3427615815410743</v>
      </c>
      <c r="J18" s="159">
        <v>1514.7858970369948</v>
      </c>
      <c r="K18" s="133">
        <f t="shared" ref="K18:K23" si="12">+J18/J$7*100</f>
        <v>6.791140395210264</v>
      </c>
      <c r="L18" s="159">
        <v>588.72172992580124</v>
      </c>
      <c r="M18" s="133">
        <f t="shared" ref="M18:M23" si="13">+L18/L$7*100</f>
        <v>5.2652050572576385</v>
      </c>
      <c r="N18" s="159">
        <v>15000.33931334121</v>
      </c>
      <c r="O18" s="133">
        <f>+N18/N$7*100</f>
        <v>5.6039874513079813</v>
      </c>
    </row>
    <row r="19" spans="1:15" x14ac:dyDescent="0.2">
      <c r="A19" s="132" t="s">
        <v>143</v>
      </c>
      <c r="B19" s="159">
        <v>904990.68080963288</v>
      </c>
      <c r="C19" s="133">
        <f t="shared" si="8"/>
        <v>27.654376730064445</v>
      </c>
      <c r="D19" s="159">
        <v>772988.9177387784</v>
      </c>
      <c r="E19" s="133">
        <f t="shared" si="9"/>
        <v>36.368118826073911</v>
      </c>
      <c r="F19" s="159">
        <v>409306.21740028233</v>
      </c>
      <c r="G19" s="133">
        <f>+F19/F$7*100</f>
        <v>34.457157262424715</v>
      </c>
      <c r="H19" s="159">
        <v>266311.27571967628</v>
      </c>
      <c r="I19" s="133">
        <f t="shared" si="11"/>
        <v>41.844664299339371</v>
      </c>
      <c r="J19" s="159">
        <v>3019.1913809672651</v>
      </c>
      <c r="K19" s="133">
        <f>+J19/J$7*100</f>
        <v>13.535742964245925</v>
      </c>
      <c r="L19" s="159">
        <v>8158.6217755059024</v>
      </c>
      <c r="M19" s="133">
        <f t="shared" si="13"/>
        <v>72.966249501373042</v>
      </c>
      <c r="N19" s="159">
        <v>86193.611462342989</v>
      </c>
      <c r="O19" s="133">
        <f t="shared" ref="O19:O23" si="14">+N19/N$7*100</f>
        <v>32.201132716263544</v>
      </c>
    </row>
    <row r="20" spans="1:15" x14ac:dyDescent="0.2">
      <c r="A20" s="132" t="s">
        <v>144</v>
      </c>
      <c r="B20" s="159">
        <v>930840.63260030758</v>
      </c>
      <c r="C20" s="133">
        <f t="shared" si="8"/>
        <v>28.444290173851272</v>
      </c>
      <c r="D20" s="159">
        <v>437120.52806656749</v>
      </c>
      <c r="E20" s="133">
        <f t="shared" si="9"/>
        <v>20.56594983605363</v>
      </c>
      <c r="F20" s="159">
        <v>230687.55889309885</v>
      </c>
      <c r="G20" s="133">
        <f t="shared" si="10"/>
        <v>19.420270588000324</v>
      </c>
      <c r="H20" s="159">
        <v>151826.96303104487</v>
      </c>
      <c r="I20" s="133">
        <f t="shared" si="11"/>
        <v>23.856099530347009</v>
      </c>
      <c r="J20" s="159">
        <v>353.23303795548077</v>
      </c>
      <c r="K20" s="133">
        <f t="shared" si="12"/>
        <v>1.5836265426517369</v>
      </c>
      <c r="L20" s="159">
        <v>1162.5743847645476</v>
      </c>
      <c r="M20" s="133">
        <f t="shared" si="13"/>
        <v>10.397429241947567</v>
      </c>
      <c r="N20" s="159">
        <v>53090.198719705353</v>
      </c>
      <c r="O20" s="133">
        <f t="shared" si="14"/>
        <v>19.834005164674256</v>
      </c>
    </row>
    <row r="21" spans="1:15" x14ac:dyDescent="0.2">
      <c r="A21" s="132" t="s">
        <v>145</v>
      </c>
      <c r="B21" s="159">
        <v>841582.94166361354</v>
      </c>
      <c r="C21" s="133">
        <f t="shared" si="8"/>
        <v>25.716786053023512</v>
      </c>
      <c r="D21" s="159">
        <v>559376.97225956607</v>
      </c>
      <c r="E21" s="133">
        <f t="shared" si="9"/>
        <v>26.317955832039715</v>
      </c>
      <c r="F21" s="159">
        <v>339679.40410186665</v>
      </c>
      <c r="G21" s="133">
        <f t="shared" si="10"/>
        <v>28.595672746642865</v>
      </c>
      <c r="H21" s="159">
        <v>137984.56751794816</v>
      </c>
      <c r="I21" s="133">
        <f t="shared" si="11"/>
        <v>21.68108688103688</v>
      </c>
      <c r="J21" s="159">
        <v>211.44361033941138</v>
      </c>
      <c r="K21" s="133">
        <f t="shared" si="12"/>
        <v>0.94795128888766378</v>
      </c>
      <c r="L21" s="159">
        <v>1059.5060425464635</v>
      </c>
      <c r="M21" s="133">
        <f t="shared" si="13"/>
        <v>9.4756423788089954</v>
      </c>
      <c r="N21" s="159">
        <v>80442.050986864808</v>
      </c>
      <c r="O21" s="133">
        <f>+N21/N$7*100</f>
        <v>30.052403140436418</v>
      </c>
    </row>
    <row r="22" spans="1:15" x14ac:dyDescent="0.2">
      <c r="A22" s="132" t="s">
        <v>22</v>
      </c>
      <c r="B22" s="159">
        <v>330472.26801921322</v>
      </c>
      <c r="C22" s="133">
        <f t="shared" si="8"/>
        <v>10.098451611088539</v>
      </c>
      <c r="D22" s="159">
        <v>113823.02401526718</v>
      </c>
      <c r="E22" s="133">
        <f t="shared" si="9"/>
        <v>5.3552245931800035</v>
      </c>
      <c r="F22" s="159">
        <v>91458.741205340586</v>
      </c>
      <c r="G22" s="133">
        <f t="shared" si="10"/>
        <v>7.6993900770725254</v>
      </c>
      <c r="H22" s="159">
        <v>9192.1946490707287</v>
      </c>
      <c r="I22" s="133">
        <f t="shared" si="11"/>
        <v>1.4443410187011059</v>
      </c>
      <c r="J22" s="159">
        <v>0</v>
      </c>
      <c r="K22" s="133">
        <f t="shared" si="12"/>
        <v>0</v>
      </c>
      <c r="L22" s="159">
        <v>0</v>
      </c>
      <c r="M22" s="133">
        <f t="shared" si="13"/>
        <v>0</v>
      </c>
      <c r="N22" s="159">
        <v>13172.088160855881</v>
      </c>
      <c r="O22" s="133">
        <f t="shared" si="14"/>
        <v>4.9209698006835811</v>
      </c>
    </row>
    <row r="23" spans="1:15" x14ac:dyDescent="0.2">
      <c r="A23" s="132" t="s">
        <v>146</v>
      </c>
      <c r="B23" s="159">
        <v>17883.601361281981</v>
      </c>
      <c r="C23" s="133">
        <f t="shared" si="8"/>
        <v>0.54648059899659585</v>
      </c>
      <c r="D23" s="159">
        <v>17274.395040383759</v>
      </c>
      <c r="E23" s="133">
        <f t="shared" si="9"/>
        <v>0.81273772114999843</v>
      </c>
      <c r="F23" s="159">
        <v>12207.842734441236</v>
      </c>
      <c r="G23" s="133">
        <f t="shared" si="10"/>
        <v>1.0277086910805877</v>
      </c>
      <c r="H23" s="159">
        <v>3121.3642919887561</v>
      </c>
      <c r="I23" s="133">
        <f t="shared" si="11"/>
        <v>0.49045028454484019</v>
      </c>
      <c r="J23" s="159">
        <v>378.99793332333189</v>
      </c>
      <c r="K23" s="133">
        <f t="shared" si="12"/>
        <v>1.6991366104793002</v>
      </c>
      <c r="L23" s="159">
        <v>0</v>
      </c>
      <c r="M23" s="133">
        <f t="shared" si="13"/>
        <v>0</v>
      </c>
      <c r="N23" s="159">
        <v>1566.19008063044</v>
      </c>
      <c r="O23" s="133">
        <f t="shared" si="14"/>
        <v>0.58511406808043953</v>
      </c>
    </row>
    <row r="24" spans="1:15" x14ac:dyDescent="0.2">
      <c r="A24" s="123"/>
      <c r="B24" s="159"/>
      <c r="D24" s="159"/>
      <c r="F24" s="159"/>
      <c r="H24" s="159"/>
      <c r="J24" s="159"/>
      <c r="L24" s="159"/>
      <c r="N24" s="159"/>
    </row>
    <row r="25" spans="1:15" x14ac:dyDescent="0.2">
      <c r="A25" s="121" t="s">
        <v>8</v>
      </c>
      <c r="B25" s="27"/>
      <c r="F25" s="27"/>
      <c r="H25" s="27"/>
      <c r="L25" s="27"/>
      <c r="N25" s="27"/>
    </row>
    <row r="26" spans="1:15" x14ac:dyDescent="0.2">
      <c r="A26" s="122" t="s">
        <v>82</v>
      </c>
      <c r="B26" s="159">
        <v>647346.18630111171</v>
      </c>
      <c r="C26" s="133">
        <f t="shared" ref="C26:E26" si="15">+B26/B$7*100</f>
        <v>19.781369786842202</v>
      </c>
      <c r="D26" s="159">
        <v>155460.95119172861</v>
      </c>
      <c r="E26" s="133">
        <f t="shared" si="15"/>
        <v>7.3142346753099234</v>
      </c>
      <c r="F26" s="159">
        <v>51674.893398787608</v>
      </c>
      <c r="G26" s="133">
        <f t="shared" ref="G26" si="16">+F26/F$7*100</f>
        <v>4.3502147112994942</v>
      </c>
      <c r="H26" s="159">
        <v>64443.327987792487</v>
      </c>
      <c r="I26" s="133">
        <f t="shared" ref="I26" si="17">+H26/H$7*100</f>
        <v>10.125780137150088</v>
      </c>
      <c r="J26" s="159">
        <v>3815.2021243563431</v>
      </c>
      <c r="K26" s="133">
        <f t="shared" ref="K26" si="18">+J26/J$7*100</f>
        <v>17.104445792167024</v>
      </c>
      <c r="L26" s="159">
        <v>7638.0235600429442</v>
      </c>
      <c r="M26" s="133">
        <f t="shared" ref="M26" si="19">+L26/L$7*100</f>
        <v>68.310303886455216</v>
      </c>
      <c r="N26" s="159">
        <v>27889.504120749305</v>
      </c>
      <c r="O26" s="133">
        <f t="shared" ref="O26" si="20">+N26/N$7*100</f>
        <v>10.419259714803639</v>
      </c>
    </row>
    <row r="27" spans="1:15" x14ac:dyDescent="0.2">
      <c r="A27" s="122" t="s">
        <v>83</v>
      </c>
      <c r="B27" s="159">
        <v>914286.90844684816</v>
      </c>
      <c r="C27" s="133">
        <f t="shared" ref="C27:C29" si="21">+B27/B$7*100</f>
        <v>27.938447479851607</v>
      </c>
      <c r="D27" s="159">
        <v>483478.53725691832</v>
      </c>
      <c r="E27" s="133">
        <f t="shared" ref="E27:E29" si="22">+D27/D$7*100</f>
        <v>22.747033611105437</v>
      </c>
      <c r="F27" s="159">
        <v>208352.75509416772</v>
      </c>
      <c r="G27" s="133">
        <f t="shared" ref="G27:G29" si="23">+F27/F$7*100</f>
        <v>17.540030771920172</v>
      </c>
      <c r="H27" s="159">
        <v>182410.06074993458</v>
      </c>
      <c r="I27" s="133">
        <f t="shared" ref="I27:I29" si="24">+H27/H$7*100</f>
        <v>28.6615267651589</v>
      </c>
      <c r="J27" s="159">
        <v>5929.0272360999634</v>
      </c>
      <c r="K27" s="133">
        <f t="shared" ref="K27:K29" si="25">+J27/J$7*100</f>
        <v>26.581219462196348</v>
      </c>
      <c r="L27" s="159">
        <v>3110.1997002463941</v>
      </c>
      <c r="M27" s="133">
        <f t="shared" ref="M27:M29" si="26">+L27/L$7*100</f>
        <v>27.815924499478577</v>
      </c>
      <c r="N27" s="159">
        <v>83676.494476471984</v>
      </c>
      <c r="O27" s="133">
        <f t="shared" ref="O27:O29" si="27">+N27/N$7*100</f>
        <v>31.26076118815087</v>
      </c>
    </row>
    <row r="28" spans="1:15" x14ac:dyDescent="0.2">
      <c r="A28" s="122" t="s">
        <v>84</v>
      </c>
      <c r="B28" s="159">
        <v>815252.66037741851</v>
      </c>
      <c r="C28" s="133">
        <f t="shared" si="21"/>
        <v>24.912194874862891</v>
      </c>
      <c r="D28" s="159">
        <v>663872.24302876124</v>
      </c>
      <c r="E28" s="133">
        <f t="shared" si="22"/>
        <v>31.234321819813317</v>
      </c>
      <c r="F28" s="159">
        <v>381902.12057176244</v>
      </c>
      <c r="G28" s="133">
        <f t="shared" si="23"/>
        <v>32.150162562826551</v>
      </c>
      <c r="H28" s="159">
        <v>185465.93886369054</v>
      </c>
      <c r="I28" s="133">
        <f t="shared" si="24"/>
        <v>29.141687409743909</v>
      </c>
      <c r="J28" s="159">
        <v>6546.7815646045283</v>
      </c>
      <c r="K28" s="133">
        <f t="shared" si="25"/>
        <v>29.350756980884302</v>
      </c>
      <c r="L28" s="159">
        <v>0</v>
      </c>
      <c r="M28" s="133">
        <f t="shared" si="26"/>
        <v>0</v>
      </c>
      <c r="N28" s="159">
        <v>89957.402028702956</v>
      </c>
      <c r="O28" s="133">
        <f t="shared" si="27"/>
        <v>33.607249915524051</v>
      </c>
    </row>
    <row r="29" spans="1:15" x14ac:dyDescent="0.2">
      <c r="A29" s="122" t="s">
        <v>85</v>
      </c>
      <c r="B29" s="159">
        <v>895618.59253457922</v>
      </c>
      <c r="C29" s="133">
        <f t="shared" si="21"/>
        <v>27.367987858442159</v>
      </c>
      <c r="D29" s="159">
        <v>822645.79200765816</v>
      </c>
      <c r="E29" s="133">
        <f t="shared" si="22"/>
        <v>38.704409893771107</v>
      </c>
      <c r="F29" s="159">
        <v>545940.18283821084</v>
      </c>
      <c r="G29" s="133">
        <f t="shared" si="23"/>
        <v>45.959591953953435</v>
      </c>
      <c r="H29" s="159">
        <v>204108.94868871011</v>
      </c>
      <c r="I29" s="133">
        <f t="shared" si="24"/>
        <v>32.071005687947</v>
      </c>
      <c r="J29" s="159">
        <v>6014.3134959356939</v>
      </c>
      <c r="K29" s="133">
        <f t="shared" si="25"/>
        <v>26.963577764752351</v>
      </c>
      <c r="L29" s="159">
        <v>433.140495226665</v>
      </c>
      <c r="M29" s="133">
        <f t="shared" si="26"/>
        <v>3.8737716140661966</v>
      </c>
      <c r="N29" s="159">
        <v>66149.206489570191</v>
      </c>
      <c r="O29" s="133">
        <f t="shared" si="27"/>
        <v>24.712729181521524</v>
      </c>
    </row>
    <row r="30" spans="1:15" x14ac:dyDescent="0.2">
      <c r="A30" s="22"/>
      <c r="B30" s="154"/>
      <c r="C30" s="155"/>
      <c r="D30" s="154"/>
      <c r="E30" s="155"/>
      <c r="F30" s="154"/>
      <c r="G30" s="155"/>
      <c r="H30" s="154"/>
      <c r="I30" s="155"/>
      <c r="J30" s="154"/>
      <c r="K30" s="155"/>
      <c r="L30" s="154"/>
      <c r="M30" s="155"/>
      <c r="N30" s="154"/>
      <c r="O30" s="155"/>
    </row>
    <row r="31" spans="1:15" x14ac:dyDescent="0.2">
      <c r="A31" s="121" t="s">
        <v>7</v>
      </c>
      <c r="B31" s="4"/>
      <c r="C31" s="40"/>
      <c r="D31" s="4"/>
      <c r="E31" s="40"/>
      <c r="F31" s="4"/>
      <c r="G31" s="40"/>
      <c r="H31" s="4"/>
      <c r="I31" s="40"/>
      <c r="J31" s="4"/>
      <c r="K31" s="40"/>
      <c r="L31" s="4"/>
      <c r="M31" s="40"/>
      <c r="N31" s="4"/>
      <c r="O31" s="40"/>
    </row>
    <row r="32" spans="1:15" x14ac:dyDescent="0.2">
      <c r="A32" s="21" t="s">
        <v>92</v>
      </c>
      <c r="B32" s="159">
        <v>1554924.5732779528</v>
      </c>
      <c r="C32" s="133">
        <f t="shared" ref="C32:E32" si="28">+B32/B$7*100</f>
        <v>47.5148207026769</v>
      </c>
      <c r="D32" s="159">
        <v>1020326.9168810758</v>
      </c>
      <c r="E32" s="133">
        <f t="shared" si="28"/>
        <v>48.00504858869472</v>
      </c>
      <c r="F32" s="159">
        <v>769583.63266054541</v>
      </c>
      <c r="G32" s="133">
        <f t="shared" ref="G32" si="29">+F32/F$7*100</f>
        <v>64.786859153032282</v>
      </c>
      <c r="H32" s="159">
        <v>63997.345766176717</v>
      </c>
      <c r="I32" s="133">
        <f t="shared" ref="I32" si="30">+H32/H$7*100</f>
        <v>10.055704334702167</v>
      </c>
      <c r="J32" s="159">
        <v>12158.307965522781</v>
      </c>
      <c r="K32" s="133">
        <f t="shared" ref="K32" si="31">+J32/J$7*100</f>
        <v>54.508545744700676</v>
      </c>
      <c r="L32" s="159">
        <v>4418.8068421904854</v>
      </c>
      <c r="M32" s="133">
        <f t="shared" ref="M32" si="32">+L32/L$7*100</f>
        <v>39.51939082574426</v>
      </c>
      <c r="N32" s="159">
        <v>170168.82364663386</v>
      </c>
      <c r="O32" s="133">
        <f t="shared" ref="O32" si="33">+N32/N$7*100</f>
        <v>63.573492065704784</v>
      </c>
    </row>
    <row r="33" spans="1:15" x14ac:dyDescent="0.2">
      <c r="A33" s="21" t="s">
        <v>93</v>
      </c>
      <c r="B33" s="159">
        <v>1717579.7743820089</v>
      </c>
      <c r="C33" s="133">
        <f t="shared" ref="C33" si="34">+B33/B$7*100</f>
        <v>52.485179297322091</v>
      </c>
      <c r="D33" s="159">
        <v>1105130.6066039989</v>
      </c>
      <c r="E33" s="133">
        <f t="shared" ref="E33" si="35">+D33/D$7*100</f>
        <v>51.994951411305458</v>
      </c>
      <c r="F33" s="159">
        <v>418286.31924238615</v>
      </c>
      <c r="G33" s="133">
        <f t="shared" ref="G33" si="36">+F33/F$7*100</f>
        <v>35.213140846967612</v>
      </c>
      <c r="H33" s="159">
        <v>572430.93052395014</v>
      </c>
      <c r="I33" s="133">
        <f t="shared" ref="I33" si="37">+H33/H$7*100</f>
        <v>89.944295665297602</v>
      </c>
      <c r="J33" s="159">
        <v>10147.016455473738</v>
      </c>
      <c r="K33" s="133">
        <f t="shared" ref="K33" si="38">+J33/J$7*100</f>
        <v>45.49145425529931</v>
      </c>
      <c r="L33" s="159">
        <v>6762.5569133255185</v>
      </c>
      <c r="M33" s="133">
        <f t="shared" ref="M33" si="39">+L33/L$7*100</f>
        <v>60.48060917425574</v>
      </c>
      <c r="N33" s="159">
        <v>97503.783468860333</v>
      </c>
      <c r="O33" s="133">
        <f t="shared" ref="O33" si="40">+N33/N$7*100</f>
        <v>36.426507934295202</v>
      </c>
    </row>
    <row r="34" spans="1:15" x14ac:dyDescent="0.2">
      <c r="A34" s="115"/>
      <c r="B34" s="104"/>
      <c r="C34" s="116"/>
      <c r="D34" s="116"/>
      <c r="E34" s="116"/>
      <c r="F34" s="113"/>
      <c r="G34" s="114"/>
      <c r="H34" s="113"/>
      <c r="I34" s="114"/>
      <c r="J34" s="114"/>
      <c r="K34" s="114"/>
      <c r="L34" s="113"/>
      <c r="M34" s="114"/>
      <c r="N34" s="113"/>
      <c r="O34" s="114"/>
    </row>
    <row r="35" spans="1:15" x14ac:dyDescent="0.2">
      <c r="A35" s="38" t="str">
        <f>'C01'!A40</f>
        <v>Fuente: Instituto Nacional de Estadística (INE). LXXXI Encuesta Permanente de Hogares de Propósitos Múltiples, Junio 2024.</v>
      </c>
      <c r="B35" s="34"/>
      <c r="C35" s="28"/>
      <c r="D35" s="28"/>
      <c r="E35" s="28"/>
      <c r="F35" s="34"/>
      <c r="G35" s="28"/>
      <c r="H35" s="34"/>
      <c r="I35" s="28"/>
      <c r="J35" s="28"/>
      <c r="K35" s="28"/>
      <c r="L35" s="34"/>
      <c r="M35" s="28"/>
      <c r="N35" s="34"/>
      <c r="O35" s="28"/>
    </row>
    <row r="36" spans="1:15" x14ac:dyDescent="0.2">
      <c r="A36" s="38" t="s">
        <v>25</v>
      </c>
      <c r="B36" s="34"/>
      <c r="C36" s="28"/>
      <c r="D36" s="28"/>
      <c r="E36" s="28"/>
      <c r="G36" s="28"/>
      <c r="H36" s="34"/>
      <c r="I36" s="28"/>
      <c r="J36" s="28"/>
      <c r="K36" s="28"/>
      <c r="L36" s="34"/>
      <c r="M36" s="28"/>
      <c r="N36" s="34"/>
      <c r="O36" s="28"/>
    </row>
    <row r="37" spans="1:15" x14ac:dyDescent="0.2">
      <c r="A37" s="38" t="s">
        <v>26</v>
      </c>
      <c r="B37" s="34"/>
      <c r="C37" s="28"/>
      <c r="D37" s="28"/>
      <c r="E37" s="28"/>
      <c r="F37" s="34"/>
      <c r="G37" s="28"/>
      <c r="H37" s="34"/>
      <c r="I37" s="28"/>
      <c r="J37" s="28"/>
      <c r="K37" s="28"/>
      <c r="L37" s="34"/>
      <c r="M37" s="28"/>
      <c r="N37" s="34"/>
      <c r="O37" s="28"/>
    </row>
    <row r="38" spans="1:15" x14ac:dyDescent="0.2">
      <c r="A38" s="38" t="s">
        <v>151</v>
      </c>
      <c r="B38" s="34"/>
      <c r="C38" s="28"/>
      <c r="D38" s="28"/>
      <c r="E38" s="28"/>
      <c r="F38" s="34"/>
      <c r="G38" s="28"/>
      <c r="H38" s="35"/>
      <c r="I38" s="28"/>
      <c r="J38" s="28"/>
      <c r="K38" s="28"/>
      <c r="L38" s="32"/>
      <c r="M38" s="28"/>
      <c r="N38" s="34"/>
      <c r="O38" s="28"/>
    </row>
  </sheetData>
  <mergeCells count="10">
    <mergeCell ref="A1:O1"/>
    <mergeCell ref="A3:A5"/>
    <mergeCell ref="B3:C4"/>
    <mergeCell ref="D3:E4"/>
    <mergeCell ref="F3:O3"/>
    <mergeCell ref="F4:G4"/>
    <mergeCell ref="H4:I4"/>
    <mergeCell ref="J4:K4"/>
    <mergeCell ref="L4:M4"/>
    <mergeCell ref="N4:O4"/>
  </mergeCells>
  <printOptions horizontalCentered="1" verticalCentered="1"/>
  <pageMargins left="0.54" right="0" top="0" bottom="0" header="0" footer="0"/>
  <pageSetup paperSize="9" scale="77" firstPageNumber="70" orientation="landscape" useFirstPageNumber="1" r:id="rId1"/>
  <headerFooter alignWithMargins="0">
    <oddFooter>&amp;L&amp;Z&amp;F+&amp;F+&amp;A&amp;C&amp;P&amp;R&amp;D+&amp;T</oddFooter>
  </headerFooter>
  <rowBreaks count="1" manualBreakCount="1">
    <brk id="37" max="2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R44"/>
  <sheetViews>
    <sheetView topLeftCell="A9" zoomScale="110" zoomScaleNormal="110" workbookViewId="0">
      <selection activeCell="E30" sqref="E30"/>
    </sheetView>
  </sheetViews>
  <sheetFormatPr baseColWidth="10" defaultRowHeight="10.199999999999999" x14ac:dyDescent="0.2"/>
  <cols>
    <col min="1" max="1" width="40.140625" customWidth="1"/>
    <col min="2" max="2" width="13" style="33" bestFit="1" customWidth="1"/>
    <col min="3" max="3" width="8.7109375" style="27" bestFit="1" customWidth="1"/>
    <col min="4" max="4" width="13" style="27" bestFit="1" customWidth="1"/>
    <col min="5" max="5" width="8.7109375" style="27" bestFit="1" customWidth="1"/>
    <col min="6" max="6" width="13" style="33" bestFit="1" customWidth="1"/>
    <col min="7" max="7" width="7.140625" style="27" customWidth="1"/>
    <col min="8" max="8" width="11" style="33" bestFit="1" customWidth="1"/>
    <col min="9" max="9" width="8.28515625" style="27" customWidth="1"/>
    <col min="10" max="10" width="9.7109375" style="33" bestFit="1" customWidth="1"/>
    <col min="11" max="11" width="7.140625" style="27" customWidth="1"/>
    <col min="12" max="12" width="9.7109375" style="33" bestFit="1" customWidth="1"/>
    <col min="13" max="13" width="7.28515625" style="27" customWidth="1"/>
    <col min="14" max="14" width="11" style="33" bestFit="1" customWidth="1"/>
    <col min="15" max="15" width="7.140625" style="27" customWidth="1"/>
    <col min="16" max="16" width="5.140625" hidden="1" customWidth="1"/>
    <col min="17" max="18" width="6" hidden="1" customWidth="1"/>
  </cols>
  <sheetData>
    <row r="1" spans="1:18" ht="21.75" customHeight="1" x14ac:dyDescent="0.2">
      <c r="A1" s="201" t="s">
        <v>138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</row>
    <row r="2" spans="1:18" x14ac:dyDescent="0.2">
      <c r="G2" s="80"/>
    </row>
    <row r="3" spans="1:18" x14ac:dyDescent="0.2">
      <c r="A3" s="200" t="s">
        <v>11</v>
      </c>
      <c r="B3" s="205" t="s">
        <v>61</v>
      </c>
      <c r="C3" s="206"/>
      <c r="D3" s="205" t="s">
        <v>0</v>
      </c>
      <c r="E3" s="206"/>
      <c r="F3" s="207" t="s">
        <v>62</v>
      </c>
      <c r="G3" s="207"/>
      <c r="H3" s="207"/>
      <c r="I3" s="207"/>
      <c r="J3" s="207"/>
      <c r="K3" s="207"/>
      <c r="L3" s="207"/>
      <c r="M3" s="207"/>
      <c r="N3" s="207"/>
      <c r="O3" s="207"/>
      <c r="P3" s="208"/>
      <c r="Q3" s="208"/>
      <c r="R3" s="208"/>
    </row>
    <row r="4" spans="1:18" ht="24" customHeight="1" x14ac:dyDescent="0.2">
      <c r="A4" s="201"/>
      <c r="B4" s="206"/>
      <c r="C4" s="206"/>
      <c r="D4" s="206"/>
      <c r="E4" s="206"/>
      <c r="F4" s="176" t="s">
        <v>140</v>
      </c>
      <c r="G4" s="176"/>
      <c r="H4" s="210" t="s">
        <v>53</v>
      </c>
      <c r="I4" s="210"/>
      <c r="J4" s="176" t="s">
        <v>55</v>
      </c>
      <c r="K4" s="176"/>
      <c r="L4" s="176" t="s">
        <v>54</v>
      </c>
      <c r="M4" s="176"/>
      <c r="N4" s="210" t="s">
        <v>56</v>
      </c>
      <c r="O4" s="210"/>
      <c r="P4" s="209"/>
      <c r="Q4" s="209"/>
      <c r="R4" s="209"/>
    </row>
    <row r="5" spans="1:18" x14ac:dyDescent="0.2">
      <c r="A5" s="202"/>
      <c r="B5" s="52" t="s">
        <v>3</v>
      </c>
      <c r="C5" s="53" t="s">
        <v>33</v>
      </c>
      <c r="D5" s="52" t="s">
        <v>3</v>
      </c>
      <c r="E5" s="53" t="s">
        <v>33</v>
      </c>
      <c r="F5" s="52" t="s">
        <v>3</v>
      </c>
      <c r="G5" s="53" t="s">
        <v>33</v>
      </c>
      <c r="H5" s="52" t="s">
        <v>3</v>
      </c>
      <c r="I5" s="53" t="s">
        <v>33</v>
      </c>
      <c r="J5" s="52" t="s">
        <v>3</v>
      </c>
      <c r="K5" s="53" t="s">
        <v>33</v>
      </c>
      <c r="L5" s="52" t="s">
        <v>3</v>
      </c>
      <c r="M5" s="53" t="s">
        <v>33</v>
      </c>
      <c r="N5" s="52" t="s">
        <v>3</v>
      </c>
      <c r="O5" s="53" t="s">
        <v>33</v>
      </c>
      <c r="P5" s="81"/>
      <c r="Q5" s="82"/>
      <c r="R5" s="82"/>
    </row>
    <row r="6" spans="1:18" x14ac:dyDescent="0.2">
      <c r="A6" s="12"/>
      <c r="B6" s="34"/>
      <c r="C6" s="28"/>
      <c r="D6" s="34"/>
      <c r="E6" s="28"/>
      <c r="F6" s="34"/>
      <c r="G6" s="28"/>
      <c r="H6" s="34"/>
      <c r="I6" s="28"/>
      <c r="J6" s="34"/>
      <c r="K6" s="28"/>
      <c r="L6" s="34"/>
      <c r="M6" s="28"/>
      <c r="N6" s="34"/>
      <c r="O6" s="28"/>
      <c r="P6" s="34"/>
      <c r="Q6" s="28"/>
      <c r="R6" s="28"/>
    </row>
    <row r="7" spans="1:18" s="5" customFormat="1" x14ac:dyDescent="0.2">
      <c r="A7" s="125" t="s">
        <v>27</v>
      </c>
      <c r="B7" s="4">
        <v>3272504.3476599948</v>
      </c>
      <c r="C7" s="40">
        <f>IFERROR(SUM(C10:C16),0)</f>
        <v>99.99999999999811</v>
      </c>
      <c r="D7" s="4">
        <v>2125457.523485071</v>
      </c>
      <c r="E7" s="40">
        <f>SUM(E10:E16)</f>
        <v>99.999999999999773</v>
      </c>
      <c r="F7" s="4">
        <v>1187869.9519029327</v>
      </c>
      <c r="G7" s="40">
        <f>+F7/$B7*100</f>
        <v>36.298498816428449</v>
      </c>
      <c r="H7" s="4">
        <v>636428.27629012836</v>
      </c>
      <c r="I7" s="40">
        <f>+H7/$B7*100</f>
        <v>19.447744255716774</v>
      </c>
      <c r="J7" s="4">
        <v>22305.324420996523</v>
      </c>
      <c r="K7" s="40">
        <f>+J7/$B7*100</f>
        <v>0.68159800725538999</v>
      </c>
      <c r="L7" s="4">
        <v>11181.363755516004</v>
      </c>
      <c r="M7" s="40">
        <f>+L7/$B7*100</f>
        <v>0.3416760550222413</v>
      </c>
      <c r="N7" s="4">
        <v>267672.6071154942</v>
      </c>
      <c r="O7" s="40">
        <f>+N7/$B7*100</f>
        <v>8.1794423682551738</v>
      </c>
      <c r="P7" s="54"/>
      <c r="Q7" s="156"/>
      <c r="R7" s="29"/>
    </row>
    <row r="8" spans="1:18" s="5" customFormat="1" x14ac:dyDescent="0.2">
      <c r="A8" s="125"/>
      <c r="P8" s="37"/>
      <c r="Q8" s="29"/>
      <c r="R8" s="29"/>
    </row>
    <row r="9" spans="1:18" s="5" customFormat="1" x14ac:dyDescent="0.2">
      <c r="A9" s="126" t="s">
        <v>147</v>
      </c>
      <c r="P9" s="4"/>
      <c r="Q9" s="40"/>
      <c r="R9" s="40"/>
    </row>
    <row r="10" spans="1:18" x14ac:dyDescent="0.2">
      <c r="A10" s="132" t="s">
        <v>21</v>
      </c>
      <c r="B10" s="159">
        <v>367301.62577375059</v>
      </c>
      <c r="C10" s="133">
        <f>+B10/$B$7*100</f>
        <v>11.223869757007037</v>
      </c>
      <c r="D10" s="159">
        <v>275486.96261053864</v>
      </c>
      <c r="E10" s="133">
        <f>+D10/$D$7*100</f>
        <v>12.96130172287932</v>
      </c>
      <c r="F10" s="159">
        <v>140791.23461079254</v>
      </c>
      <c r="G10" s="133">
        <f>+F10/$F$7*100</f>
        <v>11.852411485386016</v>
      </c>
      <c r="H10" s="159">
        <v>90676.29928332298</v>
      </c>
      <c r="I10" s="133">
        <f>+H10/$H$7*100</f>
        <v>14.247685506981844</v>
      </c>
      <c r="J10" s="159">
        <v>4155.9881764891716</v>
      </c>
      <c r="K10" s="133">
        <f>+J10/$J$7*100</f>
        <v>18.632269578545305</v>
      </c>
      <c r="L10" s="159">
        <v>3233.7742210518691</v>
      </c>
      <c r="M10" s="133">
        <f>+L10/$L$7*100</f>
        <v>28.921107404779491</v>
      </c>
      <c r="N10" s="159">
        <v>36629.666318882453</v>
      </c>
      <c r="O10" s="133">
        <f>+N10/$N$7*100</f>
        <v>13.684503137475568</v>
      </c>
      <c r="P10" s="32"/>
      <c r="Q10" s="155"/>
      <c r="R10" s="155"/>
    </row>
    <row r="11" spans="1:18" x14ac:dyDescent="0.2">
      <c r="A11" s="132" t="s">
        <v>142</v>
      </c>
      <c r="B11" s="159">
        <v>570414.34599012649</v>
      </c>
      <c r="C11" s="133">
        <f t="shared" ref="C11:C15" si="0">+B11/$B$7*100</f>
        <v>17.430514535389431</v>
      </c>
      <c r="D11" s="159">
        <v>398610.77149541455</v>
      </c>
      <c r="E11" s="133">
        <f t="shared" ref="E11:E15" si="1">+D11/$D$7*100</f>
        <v>18.754116094581853</v>
      </c>
      <c r="F11" s="159">
        <v>207118.69586786214</v>
      </c>
      <c r="G11" s="133">
        <f t="shared" ref="G11:G16" si="2">+F11/$F$7*100</f>
        <v>17.436142360202318</v>
      </c>
      <c r="H11" s="159">
        <v>127371.74465138229</v>
      </c>
      <c r="I11" s="133">
        <f t="shared" ref="I11:I38" si="3">+H11/$H$7*100</f>
        <v>20.013526959213447</v>
      </c>
      <c r="J11" s="159">
        <v>7962.4501455183008</v>
      </c>
      <c r="K11" s="133">
        <f t="shared" ref="K11:K38" si="4">+J11/$J$7*100</f>
        <v>35.697531204805344</v>
      </c>
      <c r="L11" s="159">
        <v>3342.0271319963804</v>
      </c>
      <c r="M11" s="133">
        <f t="shared" ref="M11:M38" si="5">+L11/$L$7*100</f>
        <v>29.889262214080887</v>
      </c>
      <c r="N11" s="159">
        <v>52815.85369865696</v>
      </c>
      <c r="O11" s="133">
        <f t="shared" ref="O11:O38" si="6">+N11/$N$7*100</f>
        <v>19.731512412799194</v>
      </c>
      <c r="P11" s="32"/>
      <c r="Q11" s="155"/>
      <c r="R11" s="155"/>
    </row>
    <row r="12" spans="1:18" x14ac:dyDescent="0.2">
      <c r="A12" s="132" t="s">
        <v>143</v>
      </c>
      <c r="B12" s="159">
        <v>1224516.6675841119</v>
      </c>
      <c r="C12" s="133">
        <f t="shared" si="0"/>
        <v>37.418335852164809</v>
      </c>
      <c r="D12" s="159">
        <v>824510.12103855726</v>
      </c>
      <c r="E12" s="133">
        <f t="shared" si="1"/>
        <v>38.792124139306452</v>
      </c>
      <c r="F12" s="159">
        <v>457745.03638036904</v>
      </c>
      <c r="G12" s="133">
        <f t="shared" si="2"/>
        <v>38.53494531510583</v>
      </c>
      <c r="H12" s="159">
        <v>253956.63001857087</v>
      </c>
      <c r="I12" s="133">
        <f t="shared" si="3"/>
        <v>39.903417160993605</v>
      </c>
      <c r="J12" s="159">
        <v>7724.2753729061169</v>
      </c>
      <c r="K12" s="133">
        <f t="shared" si="4"/>
        <v>34.629737846964808</v>
      </c>
      <c r="L12" s="159">
        <v>3616.7029675123867</v>
      </c>
      <c r="M12" s="133">
        <f t="shared" si="5"/>
        <v>32.345812609201538</v>
      </c>
      <c r="N12" s="159">
        <v>101467.4762991936</v>
      </c>
      <c r="O12" s="133">
        <f t="shared" si="6"/>
        <v>37.907306762777132</v>
      </c>
      <c r="P12" s="32"/>
      <c r="Q12" s="155"/>
      <c r="R12" s="155"/>
    </row>
    <row r="13" spans="1:18" x14ac:dyDescent="0.2">
      <c r="A13" s="132" t="s">
        <v>144</v>
      </c>
      <c r="B13" s="159">
        <v>359558.80105724349</v>
      </c>
      <c r="C13" s="133">
        <f t="shared" si="0"/>
        <v>10.987267329815653</v>
      </c>
      <c r="D13" s="159">
        <v>230442.93857103342</v>
      </c>
      <c r="E13" s="133">
        <f t="shared" si="1"/>
        <v>10.842039232719205</v>
      </c>
      <c r="F13" s="159">
        <v>143209.77440193715</v>
      </c>
      <c r="G13" s="133">
        <f t="shared" si="2"/>
        <v>12.056014563927583</v>
      </c>
      <c r="H13" s="159">
        <v>62619.79478789011</v>
      </c>
      <c r="I13" s="133">
        <f t="shared" si="3"/>
        <v>9.83925402449335</v>
      </c>
      <c r="J13" s="159">
        <v>1817.694980513106</v>
      </c>
      <c r="K13" s="133">
        <f t="shared" si="4"/>
        <v>8.1491528489138094</v>
      </c>
      <c r="L13" s="159">
        <v>0</v>
      </c>
      <c r="M13" s="133">
        <f t="shared" si="5"/>
        <v>0</v>
      </c>
      <c r="N13" s="159">
        <v>22795.67440069298</v>
      </c>
      <c r="O13" s="133">
        <f t="shared" si="6"/>
        <v>8.5162522405055832</v>
      </c>
      <c r="P13" s="32"/>
      <c r="Q13" s="155"/>
      <c r="R13" s="155"/>
    </row>
    <row r="14" spans="1:18" x14ac:dyDescent="0.2">
      <c r="A14" s="132" t="s">
        <v>145</v>
      </c>
      <c r="B14" s="159">
        <v>484275.45514846523</v>
      </c>
      <c r="C14" s="133">
        <f t="shared" si="0"/>
        <v>14.798313575801558</v>
      </c>
      <c r="D14" s="159">
        <v>265324.95661970688</v>
      </c>
      <c r="E14" s="133">
        <f t="shared" si="1"/>
        <v>12.483192615614296</v>
      </c>
      <c r="F14" s="159">
        <v>150038.05782980676</v>
      </c>
      <c r="G14" s="133">
        <f t="shared" si="2"/>
        <v>12.630848822251139</v>
      </c>
      <c r="H14" s="159">
        <v>80649.574146016064</v>
      </c>
      <c r="I14" s="133">
        <f t="shared" si="3"/>
        <v>12.672217302496216</v>
      </c>
      <c r="J14" s="159">
        <v>644.91574556983164</v>
      </c>
      <c r="K14" s="133">
        <f t="shared" si="4"/>
        <v>2.891308520770751</v>
      </c>
      <c r="L14" s="159">
        <v>988.85943495536731</v>
      </c>
      <c r="M14" s="133">
        <f t="shared" si="5"/>
        <v>8.8438177719380775</v>
      </c>
      <c r="N14" s="159">
        <v>33003.54946335878</v>
      </c>
      <c r="O14" s="133">
        <f t="shared" si="6"/>
        <v>12.329819557934277</v>
      </c>
      <c r="P14" s="32"/>
      <c r="Q14" s="155"/>
      <c r="R14" s="155"/>
    </row>
    <row r="15" spans="1:18" x14ac:dyDescent="0.2">
      <c r="A15" s="132" t="s">
        <v>22</v>
      </c>
      <c r="B15" s="159">
        <v>233244.58613156746</v>
      </c>
      <c r="C15" s="133">
        <f t="shared" si="0"/>
        <v>7.1274033997341837</v>
      </c>
      <c r="D15" s="159">
        <v>104364.58261489539</v>
      </c>
      <c r="E15" s="133">
        <f t="shared" si="1"/>
        <v>4.9102172808314153</v>
      </c>
      <c r="F15" s="159">
        <v>74169.795332502297</v>
      </c>
      <c r="G15" s="133">
        <f t="shared" si="2"/>
        <v>6.2439322767348786</v>
      </c>
      <c r="H15" s="159">
        <v>13017.476334071725</v>
      </c>
      <c r="I15" s="133">
        <f t="shared" si="3"/>
        <v>2.0453956587148014</v>
      </c>
      <c r="J15" s="159">
        <v>0</v>
      </c>
      <c r="K15" s="133">
        <f t="shared" si="4"/>
        <v>0</v>
      </c>
      <c r="L15" s="159">
        <v>0</v>
      </c>
      <c r="M15" s="133">
        <f t="shared" si="5"/>
        <v>0</v>
      </c>
      <c r="N15" s="159">
        <v>17177.310948321436</v>
      </c>
      <c r="O15" s="133">
        <f t="shared" si="6"/>
        <v>6.417283835439255</v>
      </c>
      <c r="P15" s="32"/>
      <c r="Q15" s="155"/>
      <c r="R15" s="155"/>
    </row>
    <row r="16" spans="1:18" x14ac:dyDescent="0.2">
      <c r="A16" s="132" t="s">
        <v>146</v>
      </c>
      <c r="B16" s="159">
        <v>33192.865974668173</v>
      </c>
      <c r="C16" s="133">
        <f>+B16/$B$7*100</f>
        <v>1.0142955500854489</v>
      </c>
      <c r="D16" s="159">
        <v>26717.190534919995</v>
      </c>
      <c r="E16" s="133">
        <f>+D16/$D$7*100</f>
        <v>1.2570089140672329</v>
      </c>
      <c r="F16" s="159">
        <v>14797.357479658271</v>
      </c>
      <c r="G16" s="133">
        <f t="shared" si="2"/>
        <v>1.245705176391855</v>
      </c>
      <c r="H16" s="159">
        <v>8136.7570688735286</v>
      </c>
      <c r="I16" s="133">
        <f t="shared" si="3"/>
        <v>1.2785033871066136</v>
      </c>
      <c r="J16" s="159">
        <v>0</v>
      </c>
      <c r="K16" s="133">
        <f t="shared" si="4"/>
        <v>0</v>
      </c>
      <c r="L16" s="159">
        <v>0</v>
      </c>
      <c r="M16" s="133">
        <f t="shared" si="5"/>
        <v>0</v>
      </c>
      <c r="N16" s="159">
        <v>3783.0759863881913</v>
      </c>
      <c r="O16" s="133">
        <f t="shared" si="6"/>
        <v>1.4133220530690638</v>
      </c>
      <c r="P16" s="32"/>
      <c r="Q16" s="155"/>
      <c r="R16" s="155"/>
    </row>
    <row r="17" spans="1:18" x14ac:dyDescent="0.2">
      <c r="A17" s="127"/>
      <c r="D17" s="33"/>
      <c r="I17" s="133"/>
      <c r="K17" s="133"/>
      <c r="M17" s="133"/>
      <c r="O17" s="133"/>
      <c r="P17" s="33"/>
      <c r="Q17" s="27"/>
      <c r="R17" s="27"/>
    </row>
    <row r="18" spans="1:18" x14ac:dyDescent="0.2">
      <c r="A18" s="126" t="s">
        <v>15</v>
      </c>
      <c r="B18" s="27"/>
      <c r="F18" s="27"/>
      <c r="H18" s="27"/>
      <c r="I18" s="133"/>
      <c r="J18" s="27"/>
      <c r="K18" s="133"/>
      <c r="L18" s="27"/>
      <c r="M18" s="133"/>
      <c r="N18" s="27"/>
      <c r="O18" s="133"/>
      <c r="P18" s="4"/>
      <c r="Q18" s="40"/>
      <c r="R18" s="40"/>
    </row>
    <row r="19" spans="1:18" x14ac:dyDescent="0.2">
      <c r="A19" s="127" t="s">
        <v>64</v>
      </c>
      <c r="B19" s="159">
        <v>266142.06728879479</v>
      </c>
      <c r="C19" s="133">
        <f t="shared" ref="C19" si="7">+B19/$B$7*100</f>
        <v>8.1326726877872524</v>
      </c>
      <c r="D19" s="159">
        <v>226818.15156103024</v>
      </c>
      <c r="E19" s="133">
        <f t="shared" ref="E19" si="8">+D19/$D$7*100</f>
        <v>10.671497738948975</v>
      </c>
      <c r="F19" s="159">
        <v>144675.77422468291</v>
      </c>
      <c r="G19" s="133">
        <f>+F19/$F$7*100</f>
        <v>12.179428732321798</v>
      </c>
      <c r="H19" s="159">
        <v>65539.527537367292</v>
      </c>
      <c r="I19" s="133">
        <f t="shared" si="3"/>
        <v>10.298022570494622</v>
      </c>
      <c r="J19" s="159">
        <v>0</v>
      </c>
      <c r="K19" s="133">
        <f t="shared" si="4"/>
        <v>0</v>
      </c>
      <c r="L19" s="159">
        <v>0</v>
      </c>
      <c r="M19" s="133">
        <f t="shared" si="5"/>
        <v>0</v>
      </c>
      <c r="N19" s="159">
        <v>16602.849798979765</v>
      </c>
      <c r="O19" s="133">
        <f t="shared" si="6"/>
        <v>6.2026704853724679</v>
      </c>
      <c r="P19" s="32"/>
      <c r="Q19" s="155"/>
      <c r="R19" s="155"/>
    </row>
    <row r="20" spans="1:18" x14ac:dyDescent="0.2">
      <c r="A20" s="127" t="s">
        <v>65</v>
      </c>
      <c r="B20" s="159">
        <v>321577.63256049046</v>
      </c>
      <c r="C20" s="133">
        <f t="shared" ref="C20:C23" si="9">+B20/$B$7*100</f>
        <v>9.8266525693215545</v>
      </c>
      <c r="D20" s="159">
        <v>281912.73399587552</v>
      </c>
      <c r="E20" s="133">
        <f t="shared" ref="E20:E23" si="10">+D20/$D$7*100</f>
        <v>13.263625872589952</v>
      </c>
      <c r="F20" s="159">
        <v>182898.69704075629</v>
      </c>
      <c r="G20" s="133">
        <f t="shared" ref="G20:G23" si="11">+F20/$F$7*100</f>
        <v>15.397198720933883</v>
      </c>
      <c r="H20" s="159">
        <v>79497.256642717417</v>
      </c>
      <c r="I20" s="133">
        <f t="shared" si="3"/>
        <v>12.491157229236155</v>
      </c>
      <c r="J20" s="159">
        <v>770.25535623105316</v>
      </c>
      <c r="K20" s="133">
        <f t="shared" si="4"/>
        <v>3.4532353876278696</v>
      </c>
      <c r="L20" s="159">
        <v>433.140495226665</v>
      </c>
      <c r="M20" s="133">
        <f t="shared" si="5"/>
        <v>3.8737716140661966</v>
      </c>
      <c r="N20" s="159">
        <v>18313.38446094426</v>
      </c>
      <c r="O20" s="133">
        <f t="shared" si="6"/>
        <v>6.8417103484341535</v>
      </c>
      <c r="P20" s="32"/>
      <c r="Q20" s="155"/>
      <c r="R20" s="155"/>
    </row>
    <row r="21" spans="1:18" x14ac:dyDescent="0.2">
      <c r="A21" s="127" t="s">
        <v>66</v>
      </c>
      <c r="B21" s="159">
        <v>556693.36905613716</v>
      </c>
      <c r="C21" s="133">
        <f t="shared" si="9"/>
        <v>17.011233902689874</v>
      </c>
      <c r="D21" s="159">
        <v>292169.52515648317</v>
      </c>
      <c r="E21" s="133">
        <f t="shared" si="10"/>
        <v>13.746194498275294</v>
      </c>
      <c r="F21" s="159">
        <v>136611.52171764977</v>
      </c>
      <c r="G21" s="133">
        <f t="shared" si="11"/>
        <v>11.50054528265507</v>
      </c>
      <c r="H21" s="159">
        <v>113953.40392942606</v>
      </c>
      <c r="I21" s="133">
        <f t="shared" si="3"/>
        <v>17.905144723248934</v>
      </c>
      <c r="J21" s="159">
        <v>3877.3470942423733</v>
      </c>
      <c r="K21" s="133">
        <f t="shared" si="4"/>
        <v>17.383056265223097</v>
      </c>
      <c r="L21" s="159">
        <v>4296.0534705255077</v>
      </c>
      <c r="M21" s="133">
        <f t="shared" si="5"/>
        <v>38.421551829097531</v>
      </c>
      <c r="N21" s="159">
        <v>33431.19894463988</v>
      </c>
      <c r="O21" s="133">
        <f t="shared" si="6"/>
        <v>12.489585432331943</v>
      </c>
      <c r="P21" s="32"/>
      <c r="Q21" s="155"/>
      <c r="R21" s="155"/>
    </row>
    <row r="22" spans="1:18" x14ac:dyDescent="0.2">
      <c r="A22" s="127" t="s">
        <v>67</v>
      </c>
      <c r="B22" s="159">
        <v>826791.63941048377</v>
      </c>
      <c r="C22" s="133">
        <f t="shared" si="9"/>
        <v>25.264798807729051</v>
      </c>
      <c r="D22" s="159">
        <v>475476.06619954307</v>
      </c>
      <c r="E22" s="133">
        <f t="shared" si="10"/>
        <v>22.370527801464331</v>
      </c>
      <c r="F22" s="159">
        <v>245983.24080330777</v>
      </c>
      <c r="G22" s="133">
        <f t="shared" si="11"/>
        <v>20.707926857586546</v>
      </c>
      <c r="H22" s="159">
        <v>145434.27671783936</v>
      </c>
      <c r="I22" s="133">
        <f t="shared" si="3"/>
        <v>22.851636568633584</v>
      </c>
      <c r="J22" s="159">
        <v>5170.5348395391302</v>
      </c>
      <c r="K22" s="133">
        <f t="shared" si="4"/>
        <v>23.18072018119577</v>
      </c>
      <c r="L22" s="159">
        <v>2042.8644028425306</v>
      </c>
      <c r="M22" s="133">
        <f t="shared" si="5"/>
        <v>18.270261548684008</v>
      </c>
      <c r="N22" s="159">
        <v>76845.14943601664</v>
      </c>
      <c r="O22" s="133">
        <f t="shared" si="6"/>
        <v>28.708634127383771</v>
      </c>
      <c r="P22" s="32"/>
      <c r="Q22" s="155"/>
      <c r="R22" s="155"/>
    </row>
    <row r="23" spans="1:18" x14ac:dyDescent="0.2">
      <c r="A23" s="127" t="s">
        <v>68</v>
      </c>
      <c r="B23" s="159">
        <v>1301299.639344045</v>
      </c>
      <c r="C23" s="133">
        <f t="shared" si="9"/>
        <v>39.764642032470931</v>
      </c>
      <c r="D23" s="159">
        <v>849081.04657213436</v>
      </c>
      <c r="E23" s="133">
        <f t="shared" si="10"/>
        <v>39.948154088721225</v>
      </c>
      <c r="F23" s="159">
        <v>477700.71811653319</v>
      </c>
      <c r="G23" s="133">
        <f t="shared" si="11"/>
        <v>40.214900406502466</v>
      </c>
      <c r="H23" s="159">
        <v>232003.81146277775</v>
      </c>
      <c r="I23" s="133">
        <f t="shared" si="3"/>
        <v>36.454038908386636</v>
      </c>
      <c r="J23" s="159">
        <v>12487.187130983972</v>
      </c>
      <c r="K23" s="133">
        <f t="shared" si="4"/>
        <v>55.982988165953287</v>
      </c>
      <c r="L23" s="159">
        <v>4409.3053869212999</v>
      </c>
      <c r="M23" s="133">
        <f t="shared" si="5"/>
        <v>39.434415008152257</v>
      </c>
      <c r="N23" s="159">
        <v>122480.02447491391</v>
      </c>
      <c r="O23" s="133">
        <f t="shared" si="6"/>
        <v>45.757399606477762</v>
      </c>
      <c r="P23" s="32"/>
      <c r="Q23" s="155"/>
      <c r="R23" s="155"/>
    </row>
    <row r="24" spans="1:18" x14ac:dyDescent="0.2">
      <c r="A24" s="127"/>
      <c r="D24" s="33"/>
      <c r="I24" s="133"/>
      <c r="K24" s="133"/>
      <c r="M24" s="133"/>
      <c r="O24" s="133"/>
      <c r="P24" s="33"/>
      <c r="Q24" s="27"/>
      <c r="R24" s="27"/>
    </row>
    <row r="25" spans="1:18" x14ac:dyDescent="0.2">
      <c r="A25" s="126" t="s">
        <v>60</v>
      </c>
      <c r="B25" s="27"/>
      <c r="F25" s="27"/>
      <c r="H25" s="27"/>
      <c r="I25" s="133"/>
      <c r="J25" s="27"/>
      <c r="K25" s="133"/>
      <c r="L25" s="27"/>
      <c r="M25" s="133"/>
      <c r="N25" s="27"/>
      <c r="O25" s="133"/>
      <c r="P25" s="4"/>
      <c r="Q25" s="40"/>
      <c r="R25" s="40"/>
    </row>
    <row r="26" spans="1:18" x14ac:dyDescent="0.2">
      <c r="A26" s="21" t="s">
        <v>92</v>
      </c>
      <c r="B26" s="159">
        <v>1991152.5215273569</v>
      </c>
      <c r="C26" s="133">
        <f t="shared" ref="C26" si="12">+B26/$B$7*100</f>
        <v>60.844916002972802</v>
      </c>
      <c r="D26" s="159">
        <v>1313572.4905061587</v>
      </c>
      <c r="E26" s="133">
        <f t="shared" ref="E26" si="13">+D26/$D$7*100</f>
        <v>61.801869761778136</v>
      </c>
      <c r="F26" s="159">
        <v>715913.21957348532</v>
      </c>
      <c r="G26" s="133">
        <f>+F26/$F$7*100</f>
        <v>60.268653014297854</v>
      </c>
      <c r="H26" s="159">
        <v>426958.10246063286</v>
      </c>
      <c r="I26" s="133">
        <f t="shared" si="3"/>
        <v>67.086601643387013</v>
      </c>
      <c r="J26" s="159">
        <v>10285.544270668614</v>
      </c>
      <c r="K26" s="133">
        <f t="shared" si="4"/>
        <v>46.112506935727822</v>
      </c>
      <c r="L26" s="159">
        <v>7594.6885282630028</v>
      </c>
      <c r="M26" s="133">
        <f t="shared" si="5"/>
        <v>67.922739071219127</v>
      </c>
      <c r="N26" s="159">
        <v>152820.935673103</v>
      </c>
      <c r="O26" s="133">
        <f t="shared" si="6"/>
        <v>57.092482237887154</v>
      </c>
      <c r="P26" s="32"/>
      <c r="Q26" s="155"/>
      <c r="R26" s="155"/>
    </row>
    <row r="27" spans="1:18" x14ac:dyDescent="0.2">
      <c r="A27" s="21" t="s">
        <v>93</v>
      </c>
      <c r="B27" s="159">
        <v>1281351.8261325893</v>
      </c>
      <c r="C27" s="133">
        <f t="shared" ref="C27" si="14">+B27/$B$7*100</f>
        <v>39.155083997025706</v>
      </c>
      <c r="D27" s="159">
        <v>811885.03297891445</v>
      </c>
      <c r="E27" s="133">
        <f t="shared" ref="E27" si="15">+D27/$D$7*100</f>
        <v>38.198130238221957</v>
      </c>
      <c r="F27" s="159">
        <v>471956.73232944566</v>
      </c>
      <c r="G27" s="133">
        <f>+F27/$F$7*100</f>
        <v>39.731346985701997</v>
      </c>
      <c r="H27" s="159">
        <v>209470.17382949314</v>
      </c>
      <c r="I27" s="133">
        <f t="shared" si="3"/>
        <v>32.913398356612625</v>
      </c>
      <c r="J27" s="159">
        <v>12019.780150327908</v>
      </c>
      <c r="K27" s="133">
        <f t="shared" si="4"/>
        <v>53.887493064272171</v>
      </c>
      <c r="L27" s="159">
        <v>3586.6752272530002</v>
      </c>
      <c r="M27" s="133">
        <f t="shared" si="5"/>
        <v>32.077260928780866</v>
      </c>
      <c r="N27" s="159">
        <v>114851.67144239125</v>
      </c>
      <c r="O27" s="133">
        <f t="shared" si="6"/>
        <v>42.90751776211286</v>
      </c>
      <c r="P27" s="32"/>
      <c r="Q27" s="155"/>
      <c r="R27" s="155"/>
    </row>
    <row r="28" spans="1:18" x14ac:dyDescent="0.2">
      <c r="A28" s="22"/>
      <c r="B28" s="154"/>
      <c r="C28" s="155"/>
      <c r="D28" s="154"/>
      <c r="E28" s="155"/>
      <c r="F28" s="154"/>
      <c r="G28" s="155"/>
      <c r="H28" s="154"/>
      <c r="I28" s="133"/>
      <c r="J28" s="154"/>
      <c r="K28" s="133"/>
      <c r="L28" s="154"/>
      <c r="M28" s="133"/>
      <c r="N28" s="154"/>
      <c r="O28" s="133"/>
      <c r="P28" s="32"/>
      <c r="Q28" s="155"/>
      <c r="R28" s="155"/>
    </row>
    <row r="29" spans="1:18" x14ac:dyDescent="0.2">
      <c r="A29" s="126" t="s">
        <v>63</v>
      </c>
      <c r="B29" s="27"/>
      <c r="F29" s="27"/>
      <c r="H29" s="27"/>
      <c r="I29" s="133"/>
      <c r="J29" s="27"/>
      <c r="K29" s="133"/>
      <c r="L29" s="27"/>
      <c r="M29" s="133"/>
      <c r="N29" s="27"/>
      <c r="O29" s="133"/>
      <c r="P29" s="4"/>
      <c r="Q29" s="40"/>
      <c r="R29" s="40"/>
    </row>
    <row r="30" spans="1:18" x14ac:dyDescent="0.2">
      <c r="A30" s="127" t="s">
        <v>57</v>
      </c>
      <c r="B30" s="159">
        <v>2315659.6175965122</v>
      </c>
      <c r="C30" s="133">
        <f t="shared" ref="C30" si="16">+B30/$B$7*100</f>
        <v>70.761086054853521</v>
      </c>
      <c r="D30" s="159">
        <v>1489505.4151122316</v>
      </c>
      <c r="E30" s="133">
        <f t="shared" ref="E30" si="17">+D30/$D$7*100</f>
        <v>70.079284043744082</v>
      </c>
      <c r="F30" s="159">
        <v>884708.07852950983</v>
      </c>
      <c r="G30" s="133">
        <f>+F30/$F$7*100</f>
        <v>74.478530003409332</v>
      </c>
      <c r="H30" s="159">
        <v>428397.66556270153</v>
      </c>
      <c r="I30" s="133">
        <f t="shared" si="3"/>
        <v>67.312795726160985</v>
      </c>
      <c r="J30" s="159">
        <v>13931.371470460232</v>
      </c>
      <c r="K30" s="133">
        <f t="shared" si="4"/>
        <v>62.457605222483593</v>
      </c>
      <c r="L30" s="159">
        <v>6963.2581317309387</v>
      </c>
      <c r="M30" s="133">
        <f t="shared" si="5"/>
        <v>62.275571066148494</v>
      </c>
      <c r="N30" s="159">
        <v>155505.04141782509</v>
      </c>
      <c r="O30" s="133">
        <f t="shared" si="6"/>
        <v>58.09523921539288</v>
      </c>
      <c r="P30" s="32"/>
      <c r="Q30" s="155"/>
      <c r="R30" s="155"/>
    </row>
    <row r="31" spans="1:18" x14ac:dyDescent="0.2">
      <c r="A31" s="127" t="s">
        <v>58</v>
      </c>
      <c r="B31" s="159">
        <v>56814.114812417138</v>
      </c>
      <c r="C31" s="133">
        <f t="shared" ref="C31:C32" si="18">+B31/$B$7*100</f>
        <v>1.7361050980128439</v>
      </c>
      <c r="D31" s="159">
        <v>40536.263266444825</v>
      </c>
      <c r="E31" s="133">
        <f t="shared" ref="E31:E32" si="19">+D31/$D$7*100</f>
        <v>1.9071782342645129</v>
      </c>
      <c r="F31" s="159">
        <v>15407.003274314922</v>
      </c>
      <c r="G31" s="133">
        <f t="shared" ref="G31:G32" si="20">+F31/$F$7*100</f>
        <v>1.2970277806617934</v>
      </c>
      <c r="H31" s="159">
        <v>8475.0982584054454</v>
      </c>
      <c r="I31" s="133">
        <f t="shared" si="3"/>
        <v>1.3316658882299417</v>
      </c>
      <c r="J31" s="159">
        <v>0</v>
      </c>
      <c r="K31" s="133">
        <f t="shared" si="4"/>
        <v>0</v>
      </c>
      <c r="L31" s="159">
        <v>1068.7668922265516</v>
      </c>
      <c r="M31" s="133">
        <f t="shared" si="5"/>
        <v>9.5584663516496917</v>
      </c>
      <c r="N31" s="159">
        <v>15585.394841497908</v>
      </c>
      <c r="O31" s="133">
        <f t="shared" si="6"/>
        <v>5.8225587629044124</v>
      </c>
      <c r="P31" s="32"/>
      <c r="Q31" s="155"/>
      <c r="R31" s="155"/>
    </row>
    <row r="32" spans="1:18" x14ac:dyDescent="0.2">
      <c r="A32" s="127" t="s">
        <v>59</v>
      </c>
      <c r="B32" s="159">
        <v>900030.61525106139</v>
      </c>
      <c r="C32" s="133">
        <f t="shared" si="18"/>
        <v>27.502808847133497</v>
      </c>
      <c r="D32" s="159">
        <v>595415.84510639554</v>
      </c>
      <c r="E32" s="133">
        <f t="shared" si="19"/>
        <v>28.013537721991444</v>
      </c>
      <c r="F32" s="159">
        <v>287754.87009911163</v>
      </c>
      <c r="G32" s="133">
        <f t="shared" si="20"/>
        <v>24.224442215929177</v>
      </c>
      <c r="H32" s="159">
        <v>199555.51246901919</v>
      </c>
      <c r="I32" s="133">
        <f t="shared" si="3"/>
        <v>31.355538385608732</v>
      </c>
      <c r="J32" s="159">
        <v>8373.952950536288</v>
      </c>
      <c r="K32" s="133">
        <f t="shared" si="4"/>
        <v>37.5423947775164</v>
      </c>
      <c r="L32" s="159">
        <v>3149.3387315585132</v>
      </c>
      <c r="M32" s="133">
        <f t="shared" si="5"/>
        <v>28.165962582201814</v>
      </c>
      <c r="N32" s="159">
        <v>96582.170856171258</v>
      </c>
      <c r="O32" s="133">
        <f t="shared" si="6"/>
        <v>36.082202021702727</v>
      </c>
      <c r="P32" s="32"/>
      <c r="Q32" s="155"/>
      <c r="R32" s="155"/>
    </row>
    <row r="33" spans="1:18" x14ac:dyDescent="0.2">
      <c r="A33" s="127"/>
      <c r="B33" s="154"/>
      <c r="C33" s="155"/>
      <c r="D33" s="154"/>
      <c r="E33" s="155"/>
      <c r="F33" s="154"/>
      <c r="G33" s="155"/>
      <c r="H33" s="154"/>
      <c r="I33" s="133"/>
      <c r="J33" s="154"/>
      <c r="K33" s="133"/>
      <c r="L33" s="154"/>
      <c r="M33" s="133"/>
      <c r="N33" s="154"/>
      <c r="O33" s="133"/>
      <c r="P33" s="32"/>
      <c r="Q33" s="155"/>
      <c r="R33" s="155"/>
    </row>
    <row r="34" spans="1:18" x14ac:dyDescent="0.2">
      <c r="A34" s="126" t="s">
        <v>16</v>
      </c>
      <c r="B34" s="27"/>
      <c r="F34" s="27"/>
      <c r="H34" s="27"/>
      <c r="I34" s="133"/>
      <c r="J34" s="27"/>
      <c r="K34" s="133"/>
      <c r="L34" s="27"/>
      <c r="M34" s="133"/>
      <c r="N34" s="27"/>
      <c r="O34" s="133"/>
      <c r="P34" s="32"/>
      <c r="Q34" s="155"/>
      <c r="R34" s="155"/>
    </row>
    <row r="35" spans="1:18" x14ac:dyDescent="0.2">
      <c r="A35" s="127" t="s">
        <v>35</v>
      </c>
      <c r="B35" s="159">
        <v>1215683.6887469201</v>
      </c>
      <c r="C35" s="133">
        <f t="shared" ref="C35" si="21">+B35/$B$7*100</f>
        <v>37.1484208910584</v>
      </c>
      <c r="D35" s="159">
        <v>677241.5954851826</v>
      </c>
      <c r="E35" s="133">
        <f t="shared" ref="E35" si="22">+D35/$D$7*100</f>
        <v>31.863332388535476</v>
      </c>
      <c r="F35" s="159">
        <v>360241.50812271825</v>
      </c>
      <c r="G35" s="133">
        <f>+F35/$F$7*100</f>
        <v>30.326679073380209</v>
      </c>
      <c r="H35" s="159">
        <v>176812.24147881122</v>
      </c>
      <c r="I35" s="133">
        <f t="shared" si="3"/>
        <v>27.781958795024984</v>
      </c>
      <c r="J35" s="159">
        <v>9553.2721036960374</v>
      </c>
      <c r="K35" s="133">
        <f t="shared" si="4"/>
        <v>42.829559092641212</v>
      </c>
      <c r="L35" s="159">
        <v>6489.2119627576776</v>
      </c>
      <c r="M35" s="133">
        <f t="shared" si="5"/>
        <v>58.035961485971796</v>
      </c>
      <c r="N35" s="159">
        <v>124145.36181719988</v>
      </c>
      <c r="O35" s="133">
        <f t="shared" si="6"/>
        <v>46.379554170679178</v>
      </c>
      <c r="P35" s="32"/>
      <c r="Q35" s="155"/>
      <c r="R35" s="155"/>
    </row>
    <row r="36" spans="1:18" x14ac:dyDescent="0.2">
      <c r="A36" s="127" t="s">
        <v>36</v>
      </c>
      <c r="B36" s="159">
        <v>64887.682463822923</v>
      </c>
      <c r="C36" s="133">
        <f t="shared" ref="C36:C38" si="23">+B36/$B$7*100</f>
        <v>1.9828142477555721</v>
      </c>
      <c r="D36" s="159">
        <v>38867.69929112825</v>
      </c>
      <c r="E36" s="133">
        <f t="shared" ref="E36:E38" si="24">+D36/$D$7*100</f>
        <v>1.8286744788669145</v>
      </c>
      <c r="F36" s="159">
        <v>23871.142468403599</v>
      </c>
      <c r="G36" s="133">
        <f t="shared" ref="G36:G38" si="25">+F36/$F$7*100</f>
        <v>2.0095754110256538</v>
      </c>
      <c r="H36" s="159">
        <v>11090.26771614809</v>
      </c>
      <c r="I36" s="133">
        <f t="shared" si="3"/>
        <v>1.7425793493644794</v>
      </c>
      <c r="J36" s="159">
        <v>211.93982277328848</v>
      </c>
      <c r="K36" s="133">
        <f t="shared" si="4"/>
        <v>0.95017592559104214</v>
      </c>
      <c r="L36" s="159">
        <v>161.22893639245791</v>
      </c>
      <c r="M36" s="133">
        <f t="shared" si="5"/>
        <v>1.4419433972257656</v>
      </c>
      <c r="N36" s="159">
        <v>3533.1203474107956</v>
      </c>
      <c r="O36" s="133">
        <f t="shared" si="6"/>
        <v>1.3199409478185193</v>
      </c>
      <c r="P36" s="32"/>
      <c r="Q36" s="155"/>
      <c r="R36" s="155"/>
    </row>
    <row r="37" spans="1:18" x14ac:dyDescent="0.2">
      <c r="A37" s="127" t="s">
        <v>37</v>
      </c>
      <c r="B37" s="159">
        <v>580456.17682367284</v>
      </c>
      <c r="C37" s="133">
        <f t="shared" si="23"/>
        <v>17.737369157010537</v>
      </c>
      <c r="D37" s="159">
        <v>358705.48778651416</v>
      </c>
      <c r="E37" s="133">
        <f t="shared" si="24"/>
        <v>16.876624624252752</v>
      </c>
      <c r="F37" s="159">
        <v>222913.44293304998</v>
      </c>
      <c r="G37" s="133">
        <f t="shared" si="25"/>
        <v>18.765812080350145</v>
      </c>
      <c r="H37" s="159">
        <v>73821.420942741956</v>
      </c>
      <c r="I37" s="133">
        <f t="shared" si="3"/>
        <v>11.599330779748227</v>
      </c>
      <c r="J37" s="159">
        <v>8871.6152558762587</v>
      </c>
      <c r="K37" s="133">
        <f t="shared" si="4"/>
        <v>39.773531594659076</v>
      </c>
      <c r="L37" s="159">
        <v>1509.9666497067278</v>
      </c>
      <c r="M37" s="133">
        <f t="shared" si="5"/>
        <v>13.50431559801307</v>
      </c>
      <c r="N37" s="159">
        <v>51589.042005140233</v>
      </c>
      <c r="O37" s="133">
        <f t="shared" si="6"/>
        <v>19.273186958156245</v>
      </c>
      <c r="P37" s="32"/>
      <c r="Q37" s="28"/>
      <c r="R37" s="28"/>
    </row>
    <row r="38" spans="1:18" x14ac:dyDescent="0.2">
      <c r="A38" s="127" t="s">
        <v>38</v>
      </c>
      <c r="B38" s="159">
        <v>1411476.7996255336</v>
      </c>
      <c r="C38" s="133">
        <f t="shared" si="23"/>
        <v>43.131395704174096</v>
      </c>
      <c r="D38" s="159">
        <v>1050642.7409222459</v>
      </c>
      <c r="E38" s="133">
        <f t="shared" si="24"/>
        <v>49.43136850834486</v>
      </c>
      <c r="F38" s="159">
        <v>580843.85837875865</v>
      </c>
      <c r="G38" s="133">
        <f t="shared" si="25"/>
        <v>48.897933435243807</v>
      </c>
      <c r="H38" s="159">
        <v>374704.34615242557</v>
      </c>
      <c r="I38" s="133">
        <f t="shared" si="3"/>
        <v>58.87613107586207</v>
      </c>
      <c r="J38" s="159">
        <v>3668.4972386509412</v>
      </c>
      <c r="K38" s="133">
        <f t="shared" si="4"/>
        <v>16.446733387108679</v>
      </c>
      <c r="L38" s="159">
        <v>3020.9562066591393</v>
      </c>
      <c r="M38" s="133">
        <f t="shared" si="5"/>
        <v>27.017779518789357</v>
      </c>
      <c r="N38" s="159">
        <v>88405.082945743517</v>
      </c>
      <c r="O38" s="133">
        <f t="shared" si="6"/>
        <v>33.027317923346146</v>
      </c>
      <c r="P38" s="32"/>
      <c r="Q38" s="28"/>
      <c r="R38" s="28"/>
    </row>
    <row r="39" spans="1:18" x14ac:dyDescent="0.2">
      <c r="A39" s="115"/>
      <c r="B39" s="104"/>
      <c r="C39" s="116"/>
      <c r="D39" s="113"/>
      <c r="E39" s="116"/>
      <c r="F39" s="104"/>
      <c r="G39" s="116"/>
      <c r="H39" s="113"/>
      <c r="I39" s="116"/>
      <c r="J39" s="113"/>
      <c r="K39" s="116"/>
      <c r="L39" s="104"/>
      <c r="M39" s="116"/>
      <c r="N39" s="104"/>
      <c r="O39" s="116"/>
    </row>
    <row r="40" spans="1:18" x14ac:dyDescent="0.2">
      <c r="A40" s="38" t="str">
        <f>'C01'!A40</f>
        <v>Fuente: Instituto Nacional de Estadística (INE). LXXXI Encuesta Permanente de Hogares de Propósitos Múltiples, Junio 2024.</v>
      </c>
      <c r="B40" s="34"/>
      <c r="C40" s="28"/>
      <c r="D40" s="32"/>
      <c r="E40" s="28"/>
      <c r="F40" s="34"/>
      <c r="G40" s="28"/>
      <c r="H40" s="32"/>
      <c r="I40" s="28"/>
      <c r="J40" s="32"/>
      <c r="K40" s="28"/>
      <c r="L40" s="34"/>
      <c r="M40" s="28"/>
      <c r="N40" s="34"/>
      <c r="O40" s="28"/>
    </row>
    <row r="41" spans="1:18" x14ac:dyDescent="0.2">
      <c r="A41" s="38" t="s">
        <v>25</v>
      </c>
      <c r="B41" s="34"/>
      <c r="C41" s="28"/>
      <c r="D41" s="28"/>
      <c r="E41" s="28"/>
      <c r="G41" s="28"/>
      <c r="H41" s="34"/>
      <c r="I41" s="28"/>
      <c r="J41" s="34"/>
      <c r="K41" s="28"/>
      <c r="L41" s="34"/>
      <c r="M41" s="28"/>
      <c r="N41" s="34"/>
      <c r="O41" s="28"/>
    </row>
    <row r="42" spans="1:18" x14ac:dyDescent="0.2">
      <c r="A42" s="38" t="s">
        <v>26</v>
      </c>
      <c r="B42" s="34"/>
      <c r="C42" s="28"/>
      <c r="D42" s="28"/>
      <c r="E42" s="28"/>
      <c r="F42" s="34"/>
      <c r="G42" s="28"/>
      <c r="H42" s="34"/>
      <c r="I42" s="28"/>
      <c r="J42" s="34"/>
      <c r="K42" s="28"/>
      <c r="L42" s="34"/>
      <c r="M42" s="28"/>
      <c r="N42" s="34"/>
      <c r="O42" s="28"/>
    </row>
    <row r="43" spans="1:18" x14ac:dyDescent="0.2">
      <c r="A43" s="18" t="s">
        <v>39</v>
      </c>
      <c r="B43" s="34"/>
      <c r="C43" s="28"/>
      <c r="D43" s="28"/>
      <c r="E43" s="28"/>
      <c r="F43" s="34"/>
      <c r="G43" s="28"/>
      <c r="H43" s="32"/>
      <c r="I43" s="28"/>
      <c r="J43" s="32"/>
      <c r="K43" s="28"/>
      <c r="L43" s="34"/>
      <c r="M43" s="28"/>
      <c r="N43" s="34"/>
      <c r="O43" s="28"/>
    </row>
    <row r="44" spans="1:18" x14ac:dyDescent="0.2">
      <c r="A44" s="38" t="s">
        <v>151</v>
      </c>
      <c r="B44" s="34"/>
      <c r="C44" s="28"/>
      <c r="D44" s="28"/>
      <c r="E44" s="28"/>
      <c r="F44" s="34"/>
      <c r="G44" s="28"/>
      <c r="H44" s="35"/>
      <c r="I44" s="28"/>
      <c r="J44" s="32"/>
      <c r="K44" s="28"/>
      <c r="L44" s="34"/>
      <c r="M44" s="28"/>
      <c r="N44" s="34"/>
      <c r="O44" s="28"/>
    </row>
  </sheetData>
  <mergeCells count="11">
    <mergeCell ref="A3:A5"/>
    <mergeCell ref="A1:R1"/>
    <mergeCell ref="P3:R4"/>
    <mergeCell ref="B3:C4"/>
    <mergeCell ref="D3:E4"/>
    <mergeCell ref="F3:O3"/>
    <mergeCell ref="F4:G4"/>
    <mergeCell ref="H4:I4"/>
    <mergeCell ref="J4:K4"/>
    <mergeCell ref="L4:M4"/>
    <mergeCell ref="N4:O4"/>
  </mergeCells>
  <printOptions horizontalCentered="1" verticalCentered="1"/>
  <pageMargins left="0.54" right="0" top="0" bottom="0" header="0" footer="0"/>
  <pageSetup paperSize="9" scale="77" firstPageNumber="70" orientation="landscape" useFirstPageNumber="1" r:id="rId1"/>
  <headerFooter alignWithMargins="0">
    <oddFooter>&amp;L&amp;Z&amp;F+&amp;F+&amp;A&amp;C&amp;P&amp;R&amp;D+&amp;T</oddFooter>
  </headerFooter>
  <rowBreaks count="1" manualBreakCount="1">
    <brk id="4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Portada</vt:lpstr>
      <vt:lpstr>C01</vt:lpstr>
      <vt:lpstr>C02</vt:lpstr>
      <vt:lpstr>C03</vt:lpstr>
      <vt:lpstr>C04</vt:lpstr>
      <vt:lpstr>C05</vt:lpstr>
      <vt:lpstr>C06</vt:lpstr>
      <vt:lpstr>C07</vt:lpstr>
      <vt:lpstr>'C05'!Área_de_impresión</vt:lpstr>
      <vt:lpstr>'C06'!Área_de_impresión</vt:lpstr>
      <vt:lpstr>'C07'!Área_de_impresión</vt:lpstr>
      <vt:lpstr>Portada!Área_de_impresión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Elmo</dc:creator>
  <cp:lastModifiedBy>Any Avila</cp:lastModifiedBy>
  <cp:lastPrinted>2011-01-20T20:20:23Z</cp:lastPrinted>
  <dcterms:created xsi:type="dcterms:W3CDTF">2001-09-12T14:45:05Z</dcterms:created>
  <dcterms:modified xsi:type="dcterms:W3CDTF">2024-10-28T16:50:56Z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