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50" yWindow="870" windowWidth="14775" windowHeight="8775" tabRatio="592"/>
  </bookViews>
  <sheets>
    <sheet name="Portada" sheetId="9" r:id="rId1"/>
    <sheet name="C01" sheetId="33" r:id="rId2"/>
    <sheet name="C02" sheetId="21" r:id="rId3"/>
    <sheet name="C03" sheetId="24" r:id="rId4"/>
    <sheet name="C04" sheetId="5" r:id="rId5"/>
    <sheet name="C05" sheetId="15" r:id="rId6"/>
    <sheet name="C06" sheetId="16" r:id="rId7"/>
  </sheets>
  <externalReferences>
    <externalReference r:id="rId8"/>
    <externalReference r:id="rId9"/>
  </externalReferences>
  <calcPr calcId="124519"/>
</workbook>
</file>

<file path=xl/calcChain.xml><?xml version="1.0" encoding="utf-8"?>
<calcChain xmlns="http://schemas.openxmlformats.org/spreadsheetml/2006/main">
  <c r="A46" i="33"/>
  <c r="A96" i="24" s="1"/>
  <c r="N8" i="5"/>
  <c r="L8"/>
  <c r="L69" s="1"/>
  <c r="J8"/>
  <c r="H8"/>
  <c r="D8"/>
  <c r="N8" i="24"/>
  <c r="P8" i="5" s="1"/>
  <c r="L8" i="24"/>
  <c r="J8"/>
  <c r="H8"/>
  <c r="F8"/>
  <c r="B8"/>
  <c r="B8" i="5" s="1"/>
  <c r="S2" i="21"/>
  <c r="S1"/>
  <c r="P23" i="5"/>
  <c r="R23" s="1"/>
  <c r="I89" i="16"/>
  <c r="G89"/>
  <c r="F89"/>
  <c r="E89"/>
  <c r="D89"/>
  <c r="B89"/>
  <c r="I88"/>
  <c r="G88"/>
  <c r="F88"/>
  <c r="E88"/>
  <c r="D88"/>
  <c r="B88"/>
  <c r="I87"/>
  <c r="G87"/>
  <c r="E87"/>
  <c r="D87"/>
  <c r="B87"/>
  <c r="I86"/>
  <c r="H86"/>
  <c r="G86"/>
  <c r="E86"/>
  <c r="B86"/>
  <c r="I85"/>
  <c r="G85"/>
  <c r="E85"/>
  <c r="D85"/>
  <c r="B85"/>
  <c r="I84"/>
  <c r="G84"/>
  <c r="E84"/>
  <c r="D84"/>
  <c r="B84"/>
  <c r="I83"/>
  <c r="G83"/>
  <c r="E83"/>
  <c r="B83"/>
  <c r="I82"/>
  <c r="G82"/>
  <c r="E82"/>
  <c r="D82"/>
  <c r="B82"/>
  <c r="I81"/>
  <c r="G81"/>
  <c r="E81"/>
  <c r="D81"/>
  <c r="B81"/>
  <c r="I80"/>
  <c r="G80"/>
  <c r="E80"/>
  <c r="D80"/>
  <c r="B80"/>
  <c r="I79"/>
  <c r="G79"/>
  <c r="E79"/>
  <c r="D79"/>
  <c r="B79"/>
  <c r="I78"/>
  <c r="H78"/>
  <c r="I76"/>
  <c r="G76"/>
  <c r="E76"/>
  <c r="B76"/>
  <c r="I75"/>
  <c r="G75"/>
  <c r="F75"/>
  <c r="E75"/>
  <c r="D75"/>
  <c r="B75"/>
  <c r="I74"/>
  <c r="G74"/>
  <c r="E74"/>
  <c r="D74"/>
  <c r="B74"/>
  <c r="I73"/>
  <c r="G73"/>
  <c r="E73"/>
  <c r="D73"/>
  <c r="B73"/>
  <c r="I72"/>
  <c r="G72"/>
  <c r="E72"/>
  <c r="D72"/>
  <c r="B72"/>
  <c r="I71"/>
  <c r="G71"/>
  <c r="E71"/>
  <c r="D71"/>
  <c r="B71"/>
  <c r="I70"/>
  <c r="G70"/>
  <c r="E70"/>
  <c r="D70"/>
  <c r="B70"/>
  <c r="I69"/>
  <c r="H69"/>
  <c r="G69"/>
  <c r="E69"/>
  <c r="B69"/>
  <c r="I68"/>
  <c r="G68"/>
  <c r="E68"/>
  <c r="B68"/>
  <c r="I67"/>
  <c r="G67"/>
  <c r="E67"/>
  <c r="B67"/>
  <c r="I66"/>
  <c r="H66"/>
  <c r="I51"/>
  <c r="G51"/>
  <c r="E51"/>
  <c r="B51"/>
  <c r="I50"/>
  <c r="G50"/>
  <c r="F50"/>
  <c r="E50"/>
  <c r="D50"/>
  <c r="B50"/>
  <c r="I49"/>
  <c r="H49"/>
  <c r="G49"/>
  <c r="E49"/>
  <c r="B49"/>
  <c r="I48"/>
  <c r="G48"/>
  <c r="E48"/>
  <c r="B48"/>
  <c r="I47"/>
  <c r="H47"/>
  <c r="I45"/>
  <c r="G45"/>
  <c r="E45"/>
  <c r="D45"/>
  <c r="B45"/>
  <c r="I44"/>
  <c r="G44"/>
  <c r="E44"/>
  <c r="D44"/>
  <c r="B44"/>
  <c r="I43"/>
  <c r="G43"/>
  <c r="E43"/>
  <c r="D43"/>
  <c r="B43"/>
  <c r="I42"/>
  <c r="G42"/>
  <c r="F42"/>
  <c r="E42"/>
  <c r="D42"/>
  <c r="B42"/>
  <c r="I41"/>
  <c r="G41"/>
  <c r="E41"/>
  <c r="B41"/>
  <c r="I40"/>
  <c r="G40"/>
  <c r="F40"/>
  <c r="E40"/>
  <c r="D40"/>
  <c r="B40"/>
  <c r="I39"/>
  <c r="G39"/>
  <c r="F39"/>
  <c r="E39"/>
  <c r="E38" s="1"/>
  <c r="D39"/>
  <c r="B39"/>
  <c r="I37"/>
  <c r="G35"/>
  <c r="F35"/>
  <c r="E35"/>
  <c r="D35"/>
  <c r="B35"/>
  <c r="I34"/>
  <c r="H34"/>
  <c r="G34"/>
  <c r="F34"/>
  <c r="E34"/>
  <c r="D34"/>
  <c r="B34"/>
  <c r="I33"/>
  <c r="H33"/>
  <c r="I31"/>
  <c r="G31"/>
  <c r="F31"/>
  <c r="E31"/>
  <c r="D31"/>
  <c r="B31"/>
  <c r="I30"/>
  <c r="G30"/>
  <c r="F30"/>
  <c r="E30"/>
  <c r="D30"/>
  <c r="B30"/>
  <c r="I29"/>
  <c r="H29"/>
  <c r="G29"/>
  <c r="F29"/>
  <c r="E29"/>
  <c r="D29"/>
  <c r="B29"/>
  <c r="I28"/>
  <c r="G28"/>
  <c r="F28"/>
  <c r="E28"/>
  <c r="D28"/>
  <c r="B28"/>
  <c r="I27"/>
  <c r="G27"/>
  <c r="F27"/>
  <c r="E27"/>
  <c r="D27"/>
  <c r="B27"/>
  <c r="I26"/>
  <c r="G26"/>
  <c r="F26"/>
  <c r="E26"/>
  <c r="D26"/>
  <c r="B26"/>
  <c r="I25"/>
  <c r="G25"/>
  <c r="F25"/>
  <c r="E25"/>
  <c r="D25"/>
  <c r="B25"/>
  <c r="I24"/>
  <c r="G24"/>
  <c r="F24"/>
  <c r="E24"/>
  <c r="B24"/>
  <c r="I23"/>
  <c r="G23"/>
  <c r="E23"/>
  <c r="B23"/>
  <c r="I22"/>
  <c r="H22"/>
  <c r="I19"/>
  <c r="G19"/>
  <c r="E19"/>
  <c r="D19"/>
  <c r="B19"/>
  <c r="I18"/>
  <c r="G18"/>
  <c r="F18"/>
  <c r="E18"/>
  <c r="D18"/>
  <c r="B18"/>
  <c r="I17"/>
  <c r="H17"/>
  <c r="G17"/>
  <c r="F17"/>
  <c r="E17"/>
  <c r="D17"/>
  <c r="B17"/>
  <c r="I15"/>
  <c r="H15"/>
  <c r="I13"/>
  <c r="H13"/>
  <c r="G13"/>
  <c r="F13"/>
  <c r="E13"/>
  <c r="D13"/>
  <c r="B13"/>
  <c r="I12"/>
  <c r="G12"/>
  <c r="F12"/>
  <c r="E12"/>
  <c r="D12"/>
  <c r="B12"/>
  <c r="I11"/>
  <c r="G11"/>
  <c r="F11"/>
  <c r="E11"/>
  <c r="D11"/>
  <c r="B11"/>
  <c r="I10"/>
  <c r="G10"/>
  <c r="G9" s="1"/>
  <c r="F10"/>
  <c r="E10"/>
  <c r="D10"/>
  <c r="B10"/>
  <c r="B9" s="1"/>
  <c r="I6"/>
  <c r="H6"/>
  <c r="H64" s="1"/>
  <c r="G6"/>
  <c r="F6"/>
  <c r="F64" s="1"/>
  <c r="E6"/>
  <c r="D6"/>
  <c r="D64" s="1"/>
  <c r="B6"/>
  <c r="G94" i="15"/>
  <c r="F94"/>
  <c r="E94"/>
  <c r="D94"/>
  <c r="B94"/>
  <c r="G93"/>
  <c r="F93"/>
  <c r="E93"/>
  <c r="D93"/>
  <c r="B93"/>
  <c r="G92"/>
  <c r="F92"/>
  <c r="E92"/>
  <c r="D92"/>
  <c r="B92"/>
  <c r="G91"/>
  <c r="E91"/>
  <c r="D91"/>
  <c r="B91"/>
  <c r="G90"/>
  <c r="E90"/>
  <c r="B90"/>
  <c r="G89"/>
  <c r="E89"/>
  <c r="D89"/>
  <c r="B89"/>
  <c r="G88"/>
  <c r="E88"/>
  <c r="D88"/>
  <c r="B88"/>
  <c r="G87"/>
  <c r="E87"/>
  <c r="B87"/>
  <c r="G86"/>
  <c r="E86"/>
  <c r="D86"/>
  <c r="B86"/>
  <c r="G85"/>
  <c r="E85"/>
  <c r="D85"/>
  <c r="B85"/>
  <c r="G84"/>
  <c r="E84"/>
  <c r="D84"/>
  <c r="B84"/>
  <c r="G83"/>
  <c r="E83"/>
  <c r="D83"/>
  <c r="B83"/>
  <c r="G80"/>
  <c r="F80"/>
  <c r="E80"/>
  <c r="D80"/>
  <c r="B80"/>
  <c r="G79"/>
  <c r="E79"/>
  <c r="B79"/>
  <c r="G78"/>
  <c r="F78"/>
  <c r="E78"/>
  <c r="D78"/>
  <c r="B78"/>
  <c r="G77"/>
  <c r="E77"/>
  <c r="D77"/>
  <c r="B77"/>
  <c r="G76"/>
  <c r="E76"/>
  <c r="D76"/>
  <c r="B76"/>
  <c r="G75"/>
  <c r="E75"/>
  <c r="D75"/>
  <c r="B75"/>
  <c r="G74"/>
  <c r="E74"/>
  <c r="D74"/>
  <c r="B74"/>
  <c r="G73"/>
  <c r="E73"/>
  <c r="D73"/>
  <c r="B73"/>
  <c r="G72"/>
  <c r="E72"/>
  <c r="B72"/>
  <c r="G71"/>
  <c r="E71"/>
  <c r="B71"/>
  <c r="G70"/>
  <c r="E70"/>
  <c r="B70"/>
  <c r="G53"/>
  <c r="E53"/>
  <c r="B53"/>
  <c r="G52"/>
  <c r="F52"/>
  <c r="E52"/>
  <c r="D52"/>
  <c r="B52"/>
  <c r="G51"/>
  <c r="E51"/>
  <c r="B51"/>
  <c r="G50"/>
  <c r="E50"/>
  <c r="B50"/>
  <c r="G47"/>
  <c r="E47"/>
  <c r="D47"/>
  <c r="B47"/>
  <c r="G46"/>
  <c r="E46"/>
  <c r="D46"/>
  <c r="B46"/>
  <c r="G45"/>
  <c r="E45"/>
  <c r="D45"/>
  <c r="B45"/>
  <c r="G44"/>
  <c r="F44"/>
  <c r="E44"/>
  <c r="D44"/>
  <c r="B44"/>
  <c r="G43"/>
  <c r="E43"/>
  <c r="B43"/>
  <c r="G42"/>
  <c r="F42"/>
  <c r="E42"/>
  <c r="D42"/>
  <c r="B42"/>
  <c r="G41"/>
  <c r="G40" s="1"/>
  <c r="F41"/>
  <c r="E41"/>
  <c r="E40" s="1"/>
  <c r="D41"/>
  <c r="B41"/>
  <c r="B40" s="1"/>
  <c r="G37"/>
  <c r="F37"/>
  <c r="E37"/>
  <c r="D37"/>
  <c r="B37"/>
  <c r="G36"/>
  <c r="F36"/>
  <c r="E36"/>
  <c r="D36"/>
  <c r="B36"/>
  <c r="G33"/>
  <c r="F33"/>
  <c r="E33"/>
  <c r="D33"/>
  <c r="B33"/>
  <c r="G32"/>
  <c r="F32"/>
  <c r="E32"/>
  <c r="D32"/>
  <c r="B32"/>
  <c r="G31"/>
  <c r="F31"/>
  <c r="E31"/>
  <c r="D31"/>
  <c r="B31"/>
  <c r="G30"/>
  <c r="F30"/>
  <c r="E30"/>
  <c r="D30"/>
  <c r="B30"/>
  <c r="G29"/>
  <c r="F29"/>
  <c r="E29"/>
  <c r="D29"/>
  <c r="B29"/>
  <c r="G28"/>
  <c r="F28"/>
  <c r="E28"/>
  <c r="D28"/>
  <c r="B28"/>
  <c r="G27"/>
  <c r="F27"/>
  <c r="E27"/>
  <c r="D27"/>
  <c r="C27" s="1"/>
  <c r="B27"/>
  <c r="G26"/>
  <c r="F26"/>
  <c r="E26"/>
  <c r="B26"/>
  <c r="G25"/>
  <c r="E25"/>
  <c r="B25"/>
  <c r="G22"/>
  <c r="F22"/>
  <c r="E22"/>
  <c r="D22"/>
  <c r="B22"/>
  <c r="G21"/>
  <c r="E21"/>
  <c r="D21"/>
  <c r="B21"/>
  <c r="G20"/>
  <c r="F20"/>
  <c r="E20"/>
  <c r="D20"/>
  <c r="B20"/>
  <c r="G19"/>
  <c r="F19"/>
  <c r="E19"/>
  <c r="D19"/>
  <c r="B19"/>
  <c r="G18"/>
  <c r="F18"/>
  <c r="E18"/>
  <c r="D18"/>
  <c r="B18"/>
  <c r="G15"/>
  <c r="F15"/>
  <c r="E15"/>
  <c r="D15"/>
  <c r="B15"/>
  <c r="G14"/>
  <c r="F14"/>
  <c r="E14"/>
  <c r="D14"/>
  <c r="B14"/>
  <c r="G13"/>
  <c r="F13"/>
  <c r="E13"/>
  <c r="D13"/>
  <c r="B13"/>
  <c r="G12"/>
  <c r="F12"/>
  <c r="E12"/>
  <c r="D12"/>
  <c r="B12"/>
  <c r="B11" s="1"/>
  <c r="G8"/>
  <c r="F8"/>
  <c r="F67" s="1"/>
  <c r="E8"/>
  <c r="D8"/>
  <c r="D67" s="1"/>
  <c r="B8"/>
  <c r="N94" i="5"/>
  <c r="L94"/>
  <c r="J94"/>
  <c r="F94" s="1"/>
  <c r="H94"/>
  <c r="N93"/>
  <c r="L93"/>
  <c r="J93"/>
  <c r="H93"/>
  <c r="N92"/>
  <c r="L92"/>
  <c r="J92"/>
  <c r="H92"/>
  <c r="N91"/>
  <c r="L91"/>
  <c r="J91"/>
  <c r="H91"/>
  <c r="N90"/>
  <c r="L90"/>
  <c r="J90"/>
  <c r="H90"/>
  <c r="N89"/>
  <c r="L89"/>
  <c r="J89"/>
  <c r="H89"/>
  <c r="N88"/>
  <c r="L88"/>
  <c r="J88"/>
  <c r="H88"/>
  <c r="N87"/>
  <c r="L87"/>
  <c r="J87"/>
  <c r="H87"/>
  <c r="N86"/>
  <c r="L86"/>
  <c r="J86"/>
  <c r="F86" s="1"/>
  <c r="H86"/>
  <c r="N85"/>
  <c r="L85"/>
  <c r="J85"/>
  <c r="F85" s="1"/>
  <c r="H85"/>
  <c r="N84"/>
  <c r="L84"/>
  <c r="J84"/>
  <c r="H84"/>
  <c r="N81"/>
  <c r="L81"/>
  <c r="J81"/>
  <c r="H81"/>
  <c r="N80"/>
  <c r="L80"/>
  <c r="J80"/>
  <c r="H80"/>
  <c r="N79"/>
  <c r="L79"/>
  <c r="J79"/>
  <c r="H79"/>
  <c r="N78"/>
  <c r="L78"/>
  <c r="J78"/>
  <c r="H78"/>
  <c r="N77"/>
  <c r="L77"/>
  <c r="J77"/>
  <c r="H77"/>
  <c r="N76"/>
  <c r="L76"/>
  <c r="J76"/>
  <c r="F76" s="1"/>
  <c r="H76"/>
  <c r="N75"/>
  <c r="L75"/>
  <c r="J75"/>
  <c r="H75"/>
  <c r="N74"/>
  <c r="L74"/>
  <c r="J74"/>
  <c r="H74"/>
  <c r="N73"/>
  <c r="L73"/>
  <c r="J73"/>
  <c r="H73"/>
  <c r="N72"/>
  <c r="L72"/>
  <c r="J72"/>
  <c r="H72"/>
  <c r="D94"/>
  <c r="D93"/>
  <c r="D92"/>
  <c r="D91"/>
  <c r="D90"/>
  <c r="D89"/>
  <c r="D88"/>
  <c r="D87"/>
  <c r="D86"/>
  <c r="D85"/>
  <c r="D84"/>
  <c r="D81"/>
  <c r="D80"/>
  <c r="D79"/>
  <c r="D78"/>
  <c r="D77"/>
  <c r="D76"/>
  <c r="D75"/>
  <c r="D74"/>
  <c r="D73"/>
  <c r="D72"/>
  <c r="N53"/>
  <c r="L53"/>
  <c r="M53" s="1"/>
  <c r="J53"/>
  <c r="H53"/>
  <c r="I53" s="1"/>
  <c r="N52"/>
  <c r="L52"/>
  <c r="J52"/>
  <c r="H52"/>
  <c r="I52" s="1"/>
  <c r="N51"/>
  <c r="L51"/>
  <c r="J51"/>
  <c r="H51"/>
  <c r="N50"/>
  <c r="L50"/>
  <c r="M50" s="1"/>
  <c r="J50"/>
  <c r="K50" s="1"/>
  <c r="H50"/>
  <c r="F50" s="1"/>
  <c r="N47"/>
  <c r="L47"/>
  <c r="M47" s="1"/>
  <c r="J47"/>
  <c r="H47"/>
  <c r="F47" s="1"/>
  <c r="N46"/>
  <c r="L46"/>
  <c r="J46"/>
  <c r="K46" s="1"/>
  <c r="H46"/>
  <c r="N45"/>
  <c r="L45"/>
  <c r="M45" s="1"/>
  <c r="J45"/>
  <c r="H45"/>
  <c r="N44"/>
  <c r="L44"/>
  <c r="M44" s="1"/>
  <c r="J44"/>
  <c r="H44"/>
  <c r="N43"/>
  <c r="L43"/>
  <c r="J43"/>
  <c r="H43"/>
  <c r="I43" s="1"/>
  <c r="N42"/>
  <c r="L42"/>
  <c r="M42" s="1"/>
  <c r="J42"/>
  <c r="K42" s="1"/>
  <c r="H42"/>
  <c r="I42" s="1"/>
  <c r="N41"/>
  <c r="N40" s="1"/>
  <c r="L41"/>
  <c r="L40" s="1"/>
  <c r="M40" s="1"/>
  <c r="J41"/>
  <c r="H41"/>
  <c r="H40" s="1"/>
  <c r="I40" s="1"/>
  <c r="N39"/>
  <c r="L39"/>
  <c r="M39" s="1"/>
  <c r="J39"/>
  <c r="H39"/>
  <c r="F39" s="1"/>
  <c r="N37"/>
  <c r="L37"/>
  <c r="M37" s="1"/>
  <c r="J37"/>
  <c r="H37"/>
  <c r="I37" s="1"/>
  <c r="N36"/>
  <c r="L36"/>
  <c r="M36" s="1"/>
  <c r="J36"/>
  <c r="H36"/>
  <c r="F36" s="1"/>
  <c r="N33"/>
  <c r="L33"/>
  <c r="J33"/>
  <c r="H33"/>
  <c r="N32"/>
  <c r="L32"/>
  <c r="M32" s="1"/>
  <c r="J32"/>
  <c r="H32"/>
  <c r="N31"/>
  <c r="L31"/>
  <c r="M31" s="1"/>
  <c r="J31"/>
  <c r="H31"/>
  <c r="I31" s="1"/>
  <c r="N30"/>
  <c r="L30"/>
  <c r="J30"/>
  <c r="H30"/>
  <c r="I30" s="1"/>
  <c r="N29"/>
  <c r="L29"/>
  <c r="J29"/>
  <c r="K29" s="1"/>
  <c r="H29"/>
  <c r="F29" s="1"/>
  <c r="N28"/>
  <c r="L28"/>
  <c r="M28" s="1"/>
  <c r="J28"/>
  <c r="H28"/>
  <c r="N27"/>
  <c r="L27"/>
  <c r="M27" s="1"/>
  <c r="J27"/>
  <c r="H27"/>
  <c r="I27" s="1"/>
  <c r="N26"/>
  <c r="L26"/>
  <c r="J26"/>
  <c r="H26"/>
  <c r="I26" s="1"/>
  <c r="N25"/>
  <c r="L25"/>
  <c r="J25"/>
  <c r="H25"/>
  <c r="N22"/>
  <c r="L22"/>
  <c r="M22" s="1"/>
  <c r="J22"/>
  <c r="H22"/>
  <c r="N21"/>
  <c r="L21"/>
  <c r="M21" s="1"/>
  <c r="J21"/>
  <c r="H21"/>
  <c r="I21" s="1"/>
  <c r="N20"/>
  <c r="L20"/>
  <c r="M20" s="1"/>
  <c r="J20"/>
  <c r="H20"/>
  <c r="N19"/>
  <c r="L19"/>
  <c r="J19"/>
  <c r="H19"/>
  <c r="I19" s="1"/>
  <c r="N18"/>
  <c r="L18"/>
  <c r="M18" s="1"/>
  <c r="J18"/>
  <c r="H18"/>
  <c r="N15"/>
  <c r="L15"/>
  <c r="M15" s="1"/>
  <c r="J15"/>
  <c r="H15"/>
  <c r="I15" s="1"/>
  <c r="N14"/>
  <c r="L14"/>
  <c r="J14"/>
  <c r="H14"/>
  <c r="F14" s="1"/>
  <c r="N13"/>
  <c r="L13"/>
  <c r="J13"/>
  <c r="H13"/>
  <c r="N12"/>
  <c r="L12"/>
  <c r="J12"/>
  <c r="H12"/>
  <c r="D53"/>
  <c r="D52"/>
  <c r="D51"/>
  <c r="D50"/>
  <c r="D47"/>
  <c r="D46"/>
  <c r="D45"/>
  <c r="D44"/>
  <c r="D43"/>
  <c r="D42"/>
  <c r="D41"/>
  <c r="D39"/>
  <c r="D37"/>
  <c r="D36"/>
  <c r="D33"/>
  <c r="D32"/>
  <c r="D31"/>
  <c r="D30"/>
  <c r="D29"/>
  <c r="D28"/>
  <c r="D27"/>
  <c r="D26"/>
  <c r="D25"/>
  <c r="D22"/>
  <c r="D21"/>
  <c r="D20"/>
  <c r="D19"/>
  <c r="D18"/>
  <c r="D15"/>
  <c r="D14"/>
  <c r="D13"/>
  <c r="D12"/>
  <c r="D11" s="1"/>
  <c r="N94" i="24"/>
  <c r="P94" i="5" s="1"/>
  <c r="L94" i="24"/>
  <c r="J94"/>
  <c r="H94"/>
  <c r="F94"/>
  <c r="N93"/>
  <c r="P93" i="5" s="1"/>
  <c r="L93" i="24"/>
  <c r="J93"/>
  <c r="H93"/>
  <c r="F93"/>
  <c r="N92"/>
  <c r="P92" i="5" s="1"/>
  <c r="L92" i="24"/>
  <c r="J92"/>
  <c r="H92"/>
  <c r="F92"/>
  <c r="N91"/>
  <c r="P91" i="5" s="1"/>
  <c r="L91" i="24"/>
  <c r="J91"/>
  <c r="H91"/>
  <c r="F91"/>
  <c r="D91" s="1"/>
  <c r="N90"/>
  <c r="P90" i="5" s="1"/>
  <c r="L90" i="24"/>
  <c r="J90"/>
  <c r="H90"/>
  <c r="F90"/>
  <c r="N89"/>
  <c r="P89" i="5" s="1"/>
  <c r="L89" i="24"/>
  <c r="J89"/>
  <c r="H89"/>
  <c r="F89"/>
  <c r="N88"/>
  <c r="P88" i="5" s="1"/>
  <c r="L88" i="24"/>
  <c r="J88"/>
  <c r="H88"/>
  <c r="D88" s="1"/>
  <c r="F88"/>
  <c r="N87"/>
  <c r="P87" i="5" s="1"/>
  <c r="L87" i="24"/>
  <c r="J87"/>
  <c r="H87"/>
  <c r="F87"/>
  <c r="N86"/>
  <c r="P86" i="5" s="1"/>
  <c r="L86" i="24"/>
  <c r="J86"/>
  <c r="H86"/>
  <c r="F86"/>
  <c r="N85"/>
  <c r="P85" i="5" s="1"/>
  <c r="L85" i="24"/>
  <c r="J85"/>
  <c r="H85"/>
  <c r="F85"/>
  <c r="D85" s="1"/>
  <c r="N84"/>
  <c r="P84" i="5" s="1"/>
  <c r="L84" i="24"/>
  <c r="J84"/>
  <c r="H84"/>
  <c r="F84"/>
  <c r="N81"/>
  <c r="P81" i="5" s="1"/>
  <c r="L81" i="24"/>
  <c r="J81"/>
  <c r="H81"/>
  <c r="F81"/>
  <c r="D81" s="1"/>
  <c r="N80"/>
  <c r="P80" i="5" s="1"/>
  <c r="L80" i="24"/>
  <c r="J80"/>
  <c r="H80"/>
  <c r="F80"/>
  <c r="N79"/>
  <c r="P79" i="5" s="1"/>
  <c r="L79" i="24"/>
  <c r="J79"/>
  <c r="H79"/>
  <c r="F79"/>
  <c r="N78"/>
  <c r="P78" i="5" s="1"/>
  <c r="L78" i="24"/>
  <c r="J78"/>
  <c r="H78"/>
  <c r="F78"/>
  <c r="N77"/>
  <c r="P77" i="5" s="1"/>
  <c r="L77" i="24"/>
  <c r="J77"/>
  <c r="H77"/>
  <c r="F77"/>
  <c r="N76"/>
  <c r="P76" i="5" s="1"/>
  <c r="L76" i="24"/>
  <c r="J76"/>
  <c r="H76"/>
  <c r="F76"/>
  <c r="N75"/>
  <c r="P75" i="5" s="1"/>
  <c r="L75" i="24"/>
  <c r="J75"/>
  <c r="H75"/>
  <c r="F75"/>
  <c r="N74"/>
  <c r="P74" i="5" s="1"/>
  <c r="L74" i="24"/>
  <c r="J74"/>
  <c r="H74"/>
  <c r="F74"/>
  <c r="N73"/>
  <c r="P73" i="5" s="1"/>
  <c r="L73" i="24"/>
  <c r="J73"/>
  <c r="H73"/>
  <c r="F73"/>
  <c r="N72"/>
  <c r="P72" i="5" s="1"/>
  <c r="L72" i="24"/>
  <c r="J72"/>
  <c r="H72"/>
  <c r="F72"/>
  <c r="B94"/>
  <c r="B94" i="5" s="1"/>
  <c r="B93" i="24"/>
  <c r="B93" i="5" s="1"/>
  <c r="B92" i="24"/>
  <c r="B92" i="5" s="1"/>
  <c r="B91" i="24"/>
  <c r="B91" i="5" s="1"/>
  <c r="B90" i="24"/>
  <c r="B89"/>
  <c r="B89" i="5" s="1"/>
  <c r="B88" i="24"/>
  <c r="B88" i="5" s="1"/>
  <c r="B87" i="24"/>
  <c r="B87" i="5" s="1"/>
  <c r="B86" i="24"/>
  <c r="B86" i="5" s="1"/>
  <c r="B85" i="24"/>
  <c r="B85" i="5" s="1"/>
  <c r="B84" i="24"/>
  <c r="B84" i="5" s="1"/>
  <c r="B81" i="24"/>
  <c r="B81" i="5" s="1"/>
  <c r="B80" i="24"/>
  <c r="B80" i="5" s="1"/>
  <c r="B79" i="24"/>
  <c r="B79" i="5" s="1"/>
  <c r="B78" i="24"/>
  <c r="B78" i="5" s="1"/>
  <c r="B77" i="24"/>
  <c r="B77" i="5" s="1"/>
  <c r="B76" i="24"/>
  <c r="B76" i="5" s="1"/>
  <c r="B75" i="24"/>
  <c r="B75" i="5" s="1"/>
  <c r="B74" i="24"/>
  <c r="B73"/>
  <c r="B73" i="5" s="1"/>
  <c r="B72" i="24"/>
  <c r="B72" i="5" s="1"/>
  <c r="N53" i="24"/>
  <c r="P53" i="5" s="1"/>
  <c r="L53" i="24"/>
  <c r="M53" s="1"/>
  <c r="J53"/>
  <c r="H53"/>
  <c r="I53" s="1"/>
  <c r="F53"/>
  <c r="N52"/>
  <c r="P52" i="5" s="1"/>
  <c r="L52" i="24"/>
  <c r="M52" s="1"/>
  <c r="J52"/>
  <c r="H52"/>
  <c r="F52"/>
  <c r="N51"/>
  <c r="P51" i="5" s="1"/>
  <c r="L51" i="24"/>
  <c r="M51" s="1"/>
  <c r="J51"/>
  <c r="H51"/>
  <c r="I51" s="1"/>
  <c r="F51"/>
  <c r="N50"/>
  <c r="P50" i="5" s="1"/>
  <c r="L50" i="24"/>
  <c r="M50" s="1"/>
  <c r="J50"/>
  <c r="H50"/>
  <c r="F50"/>
  <c r="N47"/>
  <c r="P47" i="5" s="1"/>
  <c r="L47" i="24"/>
  <c r="M47" s="1"/>
  <c r="J47"/>
  <c r="H47"/>
  <c r="F47"/>
  <c r="N46"/>
  <c r="P46" i="5" s="1"/>
  <c r="L46" i="24"/>
  <c r="J46"/>
  <c r="K46" s="1"/>
  <c r="H46"/>
  <c r="F46"/>
  <c r="G46" s="1"/>
  <c r="N45"/>
  <c r="P45" i="5" s="1"/>
  <c r="L45" i="24"/>
  <c r="M45" s="1"/>
  <c r="J45"/>
  <c r="H45"/>
  <c r="D45" s="1"/>
  <c r="F45"/>
  <c r="N44"/>
  <c r="P44" i="5" s="1"/>
  <c r="L44" i="24"/>
  <c r="M44" s="1"/>
  <c r="J44"/>
  <c r="K44" s="1"/>
  <c r="H44"/>
  <c r="I44" s="1"/>
  <c r="F44"/>
  <c r="G44" s="1"/>
  <c r="N43"/>
  <c r="P43" i="5" s="1"/>
  <c r="L43" i="24"/>
  <c r="M43" s="1"/>
  <c r="J43"/>
  <c r="H43"/>
  <c r="I43" s="1"/>
  <c r="F43"/>
  <c r="N42"/>
  <c r="P42" i="5" s="1"/>
  <c r="L42" i="24"/>
  <c r="J42"/>
  <c r="K42" s="1"/>
  <c r="H42"/>
  <c r="F42"/>
  <c r="G42" s="1"/>
  <c r="N41"/>
  <c r="P41" i="5" s="1"/>
  <c r="L41" i="24"/>
  <c r="J41"/>
  <c r="H41"/>
  <c r="F41"/>
  <c r="N39"/>
  <c r="P39" i="5" s="1"/>
  <c r="L39" i="24"/>
  <c r="M39" s="1"/>
  <c r="J39"/>
  <c r="K39" s="1"/>
  <c r="H39"/>
  <c r="F39"/>
  <c r="G39" s="1"/>
  <c r="N37"/>
  <c r="P37" i="5" s="1"/>
  <c r="L37" i="24"/>
  <c r="M37" s="1"/>
  <c r="J37"/>
  <c r="H37"/>
  <c r="F37"/>
  <c r="N36"/>
  <c r="P36" i="5" s="1"/>
  <c r="L36" i="24"/>
  <c r="J36"/>
  <c r="H36"/>
  <c r="F36"/>
  <c r="G36" s="1"/>
  <c r="N33"/>
  <c r="P33" i="5" s="1"/>
  <c r="L33" i="24"/>
  <c r="M33" s="1"/>
  <c r="J33"/>
  <c r="H33"/>
  <c r="I33" s="1"/>
  <c r="F33"/>
  <c r="N32"/>
  <c r="P32" i="5" s="1"/>
  <c r="L32" i="24"/>
  <c r="M32" s="1"/>
  <c r="J32"/>
  <c r="K32" s="1"/>
  <c r="H32"/>
  <c r="F32"/>
  <c r="G32" s="1"/>
  <c r="N31"/>
  <c r="P31" i="5" s="1"/>
  <c r="L31" i="24"/>
  <c r="J31"/>
  <c r="H31"/>
  <c r="I31" s="1"/>
  <c r="F31"/>
  <c r="N30"/>
  <c r="P30" i="5" s="1"/>
  <c r="L30" i="24"/>
  <c r="M30" s="1"/>
  <c r="J30"/>
  <c r="H30"/>
  <c r="F30"/>
  <c r="D30" s="1"/>
  <c r="N29"/>
  <c r="P29" i="5" s="1"/>
  <c r="L29" i="24"/>
  <c r="M29" s="1"/>
  <c r="J29"/>
  <c r="H29"/>
  <c r="D29" s="1"/>
  <c r="F29"/>
  <c r="N28"/>
  <c r="P28" i="5" s="1"/>
  <c r="L28" i="24"/>
  <c r="M28" s="1"/>
  <c r="J28"/>
  <c r="H28"/>
  <c r="F28"/>
  <c r="G28" s="1"/>
  <c r="N27"/>
  <c r="P27" i="5" s="1"/>
  <c r="L27" i="24"/>
  <c r="M27" s="1"/>
  <c r="J27"/>
  <c r="H27"/>
  <c r="I27" s="1"/>
  <c r="F27"/>
  <c r="N26"/>
  <c r="P26" i="5" s="1"/>
  <c r="L26" i="24"/>
  <c r="J26"/>
  <c r="K26" s="1"/>
  <c r="H26"/>
  <c r="F26"/>
  <c r="G26" s="1"/>
  <c r="N25"/>
  <c r="P25" i="5" s="1"/>
  <c r="L25" i="24"/>
  <c r="M25" s="1"/>
  <c r="J25"/>
  <c r="H25"/>
  <c r="I25" s="1"/>
  <c r="F25"/>
  <c r="N22"/>
  <c r="P22" i="5" s="1"/>
  <c r="L22" i="24"/>
  <c r="J22"/>
  <c r="H22"/>
  <c r="I22" s="1"/>
  <c r="F22"/>
  <c r="G22" s="1"/>
  <c r="N21"/>
  <c r="P21" i="5" s="1"/>
  <c r="L21" i="24"/>
  <c r="M21" s="1"/>
  <c r="J21"/>
  <c r="H21"/>
  <c r="I21" s="1"/>
  <c r="F21"/>
  <c r="N20"/>
  <c r="P20" i="5" s="1"/>
  <c r="L20" i="24"/>
  <c r="M20" s="1"/>
  <c r="J20"/>
  <c r="K20" s="1"/>
  <c r="H20"/>
  <c r="F20"/>
  <c r="N19"/>
  <c r="P19" i="5" s="1"/>
  <c r="L19" i="24"/>
  <c r="J19"/>
  <c r="H19"/>
  <c r="F19"/>
  <c r="N18"/>
  <c r="P18" i="5" s="1"/>
  <c r="L18" i="24"/>
  <c r="M18" s="1"/>
  <c r="J18"/>
  <c r="K18" s="1"/>
  <c r="H18"/>
  <c r="F18"/>
  <c r="G18" s="1"/>
  <c r="N15"/>
  <c r="P15" i="5" s="1"/>
  <c r="L15" i="24"/>
  <c r="M15" s="1"/>
  <c r="J15"/>
  <c r="H15"/>
  <c r="I15" s="1"/>
  <c r="F15"/>
  <c r="N14"/>
  <c r="P14" i="5" s="1"/>
  <c r="L14" i="24"/>
  <c r="M14" s="1"/>
  <c r="J14"/>
  <c r="K14" s="1"/>
  <c r="H14"/>
  <c r="F14"/>
  <c r="N13"/>
  <c r="P13" i="5" s="1"/>
  <c r="L13" i="24"/>
  <c r="L11" s="1"/>
  <c r="M11" s="1"/>
  <c r="J13"/>
  <c r="H13"/>
  <c r="I13" s="1"/>
  <c r="F13"/>
  <c r="N12"/>
  <c r="P12" i="5" s="1"/>
  <c r="L12" i="24"/>
  <c r="M12" s="1"/>
  <c r="J12"/>
  <c r="K12" s="1"/>
  <c r="H12"/>
  <c r="I12" s="1"/>
  <c r="F12"/>
  <c r="D12" s="1"/>
  <c r="B53"/>
  <c r="C53" s="1"/>
  <c r="B52"/>
  <c r="C52" s="1"/>
  <c r="B51"/>
  <c r="B51" i="5" s="1"/>
  <c r="B50" i="24"/>
  <c r="B50" i="5" s="1"/>
  <c r="B47" i="24"/>
  <c r="B47" i="5" s="1"/>
  <c r="R47" s="1"/>
  <c r="B46" i="24"/>
  <c r="B46" i="5" s="1"/>
  <c r="B45" i="24"/>
  <c r="B45" i="5" s="1"/>
  <c r="B44" i="24"/>
  <c r="C44" s="1"/>
  <c r="B43"/>
  <c r="B42"/>
  <c r="B42" i="5" s="1"/>
  <c r="R42" s="1"/>
  <c r="B41" i="24"/>
  <c r="B39"/>
  <c r="C39" s="1"/>
  <c r="B37"/>
  <c r="B37" i="5" s="1"/>
  <c r="R37" s="1"/>
  <c r="B36" i="24"/>
  <c r="B36" i="5" s="1"/>
  <c r="B33" i="24"/>
  <c r="C33" s="1"/>
  <c r="B32"/>
  <c r="B32" i="5" s="1"/>
  <c r="B31" i="24"/>
  <c r="B31" i="5" s="1"/>
  <c r="B30" i="24"/>
  <c r="B30" i="5" s="1"/>
  <c r="B29" i="24"/>
  <c r="C29" s="1"/>
  <c r="B28"/>
  <c r="B28" i="5" s="1"/>
  <c r="B27" i="24"/>
  <c r="B27" i="5" s="1"/>
  <c r="R27" s="1"/>
  <c r="B26" i="24"/>
  <c r="B26" i="5" s="1"/>
  <c r="B25" i="24"/>
  <c r="C25" s="1"/>
  <c r="B22"/>
  <c r="B22" i="5" s="1"/>
  <c r="R22" s="1"/>
  <c r="B21" i="24"/>
  <c r="B21" i="5" s="1"/>
  <c r="B20" i="24"/>
  <c r="B20" i="5" s="1"/>
  <c r="R20" s="1"/>
  <c r="B19" i="24"/>
  <c r="B18"/>
  <c r="B15"/>
  <c r="C15" s="1"/>
  <c r="B14"/>
  <c r="B13"/>
  <c r="B13" i="5" s="1"/>
  <c r="B12" i="24"/>
  <c r="B12" i="5" s="1"/>
  <c r="R12" s="1"/>
  <c r="R43" i="21"/>
  <c r="P43"/>
  <c r="N43"/>
  <c r="K43"/>
  <c r="J43"/>
  <c r="H43"/>
  <c r="G43"/>
  <c r="E43"/>
  <c r="D43"/>
  <c r="B43"/>
  <c r="R42"/>
  <c r="P42"/>
  <c r="N42"/>
  <c r="M42"/>
  <c r="K42"/>
  <c r="J42"/>
  <c r="H42"/>
  <c r="G42"/>
  <c r="E42"/>
  <c r="D42"/>
  <c r="B42"/>
  <c r="R41"/>
  <c r="P41"/>
  <c r="N41"/>
  <c r="M41"/>
  <c r="K41"/>
  <c r="J41"/>
  <c r="H41"/>
  <c r="G41"/>
  <c r="E41"/>
  <c r="D41"/>
  <c r="B41"/>
  <c r="R40"/>
  <c r="P40"/>
  <c r="N40"/>
  <c r="M40"/>
  <c r="K40"/>
  <c r="J40"/>
  <c r="H40"/>
  <c r="G40"/>
  <c r="E40"/>
  <c r="D40"/>
  <c r="B40"/>
  <c r="R39"/>
  <c r="P39"/>
  <c r="N39"/>
  <c r="M39"/>
  <c r="K39"/>
  <c r="J39"/>
  <c r="H39"/>
  <c r="G39"/>
  <c r="E39"/>
  <c r="D39"/>
  <c r="B39"/>
  <c r="R36"/>
  <c r="P36"/>
  <c r="N36"/>
  <c r="M36"/>
  <c r="K36"/>
  <c r="J36"/>
  <c r="H36"/>
  <c r="G36"/>
  <c r="E36"/>
  <c r="D36"/>
  <c r="B36"/>
  <c r="R35"/>
  <c r="P35"/>
  <c r="N35"/>
  <c r="M35"/>
  <c r="K35"/>
  <c r="J35"/>
  <c r="H35"/>
  <c r="G35"/>
  <c r="E35"/>
  <c r="D35"/>
  <c r="B35"/>
  <c r="AD34"/>
  <c r="AB34"/>
  <c r="Z34"/>
  <c r="W34"/>
  <c r="V34"/>
  <c r="T34"/>
  <c r="AD33"/>
  <c r="AB33"/>
  <c r="Z33"/>
  <c r="Y33"/>
  <c r="W33"/>
  <c r="V33"/>
  <c r="T33"/>
  <c r="AD32"/>
  <c r="AB32"/>
  <c r="Z32"/>
  <c r="Y32"/>
  <c r="W32"/>
  <c r="V32"/>
  <c r="T32"/>
  <c r="R32"/>
  <c r="P32"/>
  <c r="N32"/>
  <c r="M32"/>
  <c r="K32"/>
  <c r="J32"/>
  <c r="H32"/>
  <c r="G32"/>
  <c r="E32"/>
  <c r="D32"/>
  <c r="B32"/>
  <c r="AD31"/>
  <c r="AB31"/>
  <c r="Z31"/>
  <c r="Y31"/>
  <c r="W31"/>
  <c r="V31"/>
  <c r="T31"/>
  <c r="R31"/>
  <c r="P31"/>
  <c r="N31"/>
  <c r="M31"/>
  <c r="K31"/>
  <c r="J31"/>
  <c r="H31"/>
  <c r="G31"/>
  <c r="E31"/>
  <c r="D31"/>
  <c r="B31"/>
  <c r="AD30"/>
  <c r="AB30"/>
  <c r="Z30"/>
  <c r="Y30"/>
  <c r="W30"/>
  <c r="V30"/>
  <c r="T30"/>
  <c r="R30"/>
  <c r="P30"/>
  <c r="N30"/>
  <c r="M30"/>
  <c r="K30"/>
  <c r="J30"/>
  <c r="H30"/>
  <c r="G30"/>
  <c r="E30"/>
  <c r="D30"/>
  <c r="B30"/>
  <c r="AD29"/>
  <c r="AB29"/>
  <c r="Z29"/>
  <c r="Y29"/>
  <c r="W29"/>
  <c r="V29"/>
  <c r="T29"/>
  <c r="R29"/>
  <c r="P29"/>
  <c r="N29"/>
  <c r="M29"/>
  <c r="K29"/>
  <c r="J29"/>
  <c r="H29"/>
  <c r="G29"/>
  <c r="E29"/>
  <c r="D29"/>
  <c r="B29"/>
  <c r="AD28"/>
  <c r="AB28"/>
  <c r="Z28"/>
  <c r="Y28"/>
  <c r="W28"/>
  <c r="V28"/>
  <c r="T28"/>
  <c r="R28"/>
  <c r="P28"/>
  <c r="N28"/>
  <c r="M28"/>
  <c r="K28"/>
  <c r="J28"/>
  <c r="H28"/>
  <c r="G28"/>
  <c r="E28"/>
  <c r="D28"/>
  <c r="B28"/>
  <c r="AD27"/>
  <c r="AB27"/>
  <c r="Z27"/>
  <c r="Y27"/>
  <c r="W27"/>
  <c r="V27"/>
  <c r="T27"/>
  <c r="R27"/>
  <c r="P27"/>
  <c r="N27"/>
  <c r="M27"/>
  <c r="K27"/>
  <c r="J27"/>
  <c r="H27"/>
  <c r="G27"/>
  <c r="E27"/>
  <c r="D27"/>
  <c r="B27"/>
  <c r="AD26"/>
  <c r="AB26"/>
  <c r="Z26"/>
  <c r="Y26"/>
  <c r="W26"/>
  <c r="V26"/>
  <c r="T26"/>
  <c r="R26"/>
  <c r="P26"/>
  <c r="N26"/>
  <c r="M26"/>
  <c r="K26"/>
  <c r="J26"/>
  <c r="H26"/>
  <c r="G26"/>
  <c r="E26"/>
  <c r="D26"/>
  <c r="B26"/>
  <c r="AD25"/>
  <c r="AB25"/>
  <c r="Z25"/>
  <c r="Y25"/>
  <c r="W25"/>
  <c r="V25"/>
  <c r="T25"/>
  <c r="R25"/>
  <c r="P25"/>
  <c r="N25"/>
  <c r="M25"/>
  <c r="K25"/>
  <c r="J25"/>
  <c r="H25"/>
  <c r="G25"/>
  <c r="E25"/>
  <c r="D25"/>
  <c r="B25"/>
  <c r="AD24"/>
  <c r="AB24"/>
  <c r="Z24"/>
  <c r="Y24"/>
  <c r="W24"/>
  <c r="V24"/>
  <c r="T24"/>
  <c r="R24"/>
  <c r="P24"/>
  <c r="N24"/>
  <c r="M24"/>
  <c r="K24"/>
  <c r="J24"/>
  <c r="H24"/>
  <c r="G24"/>
  <c r="E24"/>
  <c r="D24"/>
  <c r="B24"/>
  <c r="AD23"/>
  <c r="AB23"/>
  <c r="Z23"/>
  <c r="Y23"/>
  <c r="W23"/>
  <c r="V23"/>
  <c r="T23"/>
  <c r="R21"/>
  <c r="N21"/>
  <c r="K21"/>
  <c r="H21"/>
  <c r="E21"/>
  <c r="B21"/>
  <c r="AD20"/>
  <c r="AB20"/>
  <c r="Z20"/>
  <c r="W20"/>
  <c r="V20"/>
  <c r="T20"/>
  <c r="AC20" s="1"/>
  <c r="R20"/>
  <c r="P20"/>
  <c r="N20"/>
  <c r="M20"/>
  <c r="K20"/>
  <c r="J20"/>
  <c r="H20"/>
  <c r="G20"/>
  <c r="E20"/>
  <c r="D20"/>
  <c r="B20"/>
  <c r="AD19"/>
  <c r="AB19"/>
  <c r="Z19"/>
  <c r="Y19"/>
  <c r="W19"/>
  <c r="V19"/>
  <c r="T19"/>
  <c r="R19"/>
  <c r="P19"/>
  <c r="N19"/>
  <c r="M19"/>
  <c r="K19"/>
  <c r="J19"/>
  <c r="H19"/>
  <c r="G19"/>
  <c r="E19"/>
  <c r="D19"/>
  <c r="B19"/>
  <c r="AD18"/>
  <c r="AB18"/>
  <c r="Z18"/>
  <c r="Y18"/>
  <c r="W18"/>
  <c r="V18"/>
  <c r="T18"/>
  <c r="R18"/>
  <c r="P18"/>
  <c r="N18"/>
  <c r="M18"/>
  <c r="K18"/>
  <c r="J18"/>
  <c r="H18"/>
  <c r="G18"/>
  <c r="E18"/>
  <c r="D18"/>
  <c r="B18"/>
  <c r="AD17"/>
  <c r="AB17"/>
  <c r="Z17"/>
  <c r="Y17"/>
  <c r="W17"/>
  <c r="V17"/>
  <c r="T17"/>
  <c r="R17"/>
  <c r="N17"/>
  <c r="K17"/>
  <c r="H17"/>
  <c r="E17"/>
  <c r="B17"/>
  <c r="AD16"/>
  <c r="AB16"/>
  <c r="Z16"/>
  <c r="Y16"/>
  <c r="W16"/>
  <c r="V16"/>
  <c r="T16"/>
  <c r="AD15"/>
  <c r="AB15"/>
  <c r="Z15"/>
  <c r="Y15"/>
  <c r="W15"/>
  <c r="V15"/>
  <c r="T15"/>
  <c r="AD14"/>
  <c r="AB14"/>
  <c r="Z14"/>
  <c r="Y14"/>
  <c r="W14"/>
  <c r="V14"/>
  <c r="T14"/>
  <c r="R14"/>
  <c r="P14"/>
  <c r="N14"/>
  <c r="M14"/>
  <c r="K14"/>
  <c r="J14"/>
  <c r="H14"/>
  <c r="G14"/>
  <c r="E14"/>
  <c r="D14"/>
  <c r="B14"/>
  <c r="AD13"/>
  <c r="AB13"/>
  <c r="Z13"/>
  <c r="Y13"/>
  <c r="W13"/>
  <c r="V13"/>
  <c r="T13"/>
  <c r="R13"/>
  <c r="P13"/>
  <c r="N13"/>
  <c r="M13"/>
  <c r="K13"/>
  <c r="J13"/>
  <c r="H13"/>
  <c r="G13"/>
  <c r="E13"/>
  <c r="D13"/>
  <c r="B13"/>
  <c r="AD12"/>
  <c r="AB12"/>
  <c r="Z12"/>
  <c r="Y12"/>
  <c r="W12"/>
  <c r="V12"/>
  <c r="T12"/>
  <c r="R12"/>
  <c r="P12"/>
  <c r="N12"/>
  <c r="M12"/>
  <c r="K12"/>
  <c r="J12"/>
  <c r="H12"/>
  <c r="G12"/>
  <c r="E12"/>
  <c r="D12"/>
  <c r="B12"/>
  <c r="AD11"/>
  <c r="AB11"/>
  <c r="Z11"/>
  <c r="Y11"/>
  <c r="W11"/>
  <c r="V11"/>
  <c r="T11"/>
  <c r="R11"/>
  <c r="R10" s="1"/>
  <c r="P11"/>
  <c r="N11"/>
  <c r="M11"/>
  <c r="K11"/>
  <c r="J11"/>
  <c r="H11"/>
  <c r="G11"/>
  <c r="E11"/>
  <c r="E10" s="1"/>
  <c r="D11"/>
  <c r="B11"/>
  <c r="B10" s="1"/>
  <c r="AD10"/>
  <c r="AB10"/>
  <c r="Z10"/>
  <c r="Y10"/>
  <c r="W10"/>
  <c r="V10"/>
  <c r="T10"/>
  <c r="R7"/>
  <c r="AD7" s="1"/>
  <c r="P7"/>
  <c r="AB7" s="1"/>
  <c r="N7"/>
  <c r="M7"/>
  <c r="Y7" s="1"/>
  <c r="K7"/>
  <c r="J7"/>
  <c r="V7" s="1"/>
  <c r="H7"/>
  <c r="I13" s="1"/>
  <c r="G7"/>
  <c r="E7"/>
  <c r="D7"/>
  <c r="B7"/>
  <c r="C40" s="1"/>
  <c r="L44" i="33"/>
  <c r="J44"/>
  <c r="H44"/>
  <c r="F44"/>
  <c r="D44"/>
  <c r="B44"/>
  <c r="L43"/>
  <c r="J43"/>
  <c r="H43"/>
  <c r="F43"/>
  <c r="D43"/>
  <c r="B43"/>
  <c r="L42"/>
  <c r="J42"/>
  <c r="H42"/>
  <c r="F42"/>
  <c r="D42"/>
  <c r="B42"/>
  <c r="L41"/>
  <c r="J41"/>
  <c r="H41"/>
  <c r="F41"/>
  <c r="D41"/>
  <c r="B41"/>
  <c r="L40"/>
  <c r="J40"/>
  <c r="H40"/>
  <c r="F40"/>
  <c r="D40"/>
  <c r="B40"/>
  <c r="L39"/>
  <c r="J39"/>
  <c r="H39"/>
  <c r="F39"/>
  <c r="D39"/>
  <c r="B39"/>
  <c r="L38"/>
  <c r="J38"/>
  <c r="H38"/>
  <c r="F38"/>
  <c r="D38"/>
  <c r="B38"/>
  <c r="L37"/>
  <c r="J37"/>
  <c r="H37"/>
  <c r="F37"/>
  <c r="D37"/>
  <c r="B37"/>
  <c r="L36"/>
  <c r="J36"/>
  <c r="H36"/>
  <c r="F36"/>
  <c r="D36"/>
  <c r="B36"/>
  <c r="L35"/>
  <c r="J35"/>
  <c r="H35"/>
  <c r="F35"/>
  <c r="D35"/>
  <c r="B35"/>
  <c r="L34"/>
  <c r="J34"/>
  <c r="H34"/>
  <c r="F34"/>
  <c r="D34"/>
  <c r="B34"/>
  <c r="L33"/>
  <c r="J33"/>
  <c r="H33"/>
  <c r="F33"/>
  <c r="D33"/>
  <c r="B33"/>
  <c r="L32"/>
  <c r="J32"/>
  <c r="H32"/>
  <c r="F32"/>
  <c r="D32"/>
  <c r="B32"/>
  <c r="L29"/>
  <c r="J29"/>
  <c r="H29"/>
  <c r="F29"/>
  <c r="D29"/>
  <c r="B29"/>
  <c r="L28"/>
  <c r="J28"/>
  <c r="H28"/>
  <c r="F28"/>
  <c r="D28"/>
  <c r="B28"/>
  <c r="L27"/>
  <c r="J27"/>
  <c r="H27"/>
  <c r="F27"/>
  <c r="D27"/>
  <c r="B27"/>
  <c r="L26"/>
  <c r="J26"/>
  <c r="H26"/>
  <c r="F26"/>
  <c r="D26"/>
  <c r="B26"/>
  <c r="L25"/>
  <c r="J25"/>
  <c r="H25"/>
  <c r="F25"/>
  <c r="D25"/>
  <c r="B25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L17"/>
  <c r="J17"/>
  <c r="H17"/>
  <c r="F17"/>
  <c r="D17"/>
  <c r="B17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L10" s="1"/>
  <c r="J11"/>
  <c r="H11"/>
  <c r="F11"/>
  <c r="F10" s="1"/>
  <c r="D11"/>
  <c r="D10" s="1"/>
  <c r="B11"/>
  <c r="B10" s="1"/>
  <c r="L7"/>
  <c r="J7"/>
  <c r="K33" s="1"/>
  <c r="H7"/>
  <c r="F7"/>
  <c r="G40" s="1"/>
  <c r="D7"/>
  <c r="E14" s="1"/>
  <c r="B7"/>
  <c r="C32" s="1"/>
  <c r="I64" i="16"/>
  <c r="G64"/>
  <c r="E64"/>
  <c r="B64"/>
  <c r="G67" i="15"/>
  <c r="E67"/>
  <c r="B67"/>
  <c r="F82" i="5"/>
  <c r="F23"/>
  <c r="F16"/>
  <c r="B16"/>
  <c r="F42"/>
  <c r="D82" i="24"/>
  <c r="D48"/>
  <c r="D23"/>
  <c r="D16"/>
  <c r="B90" i="5"/>
  <c r="B74"/>
  <c r="B52"/>
  <c r="R52" s="1"/>
  <c r="A54" i="16"/>
  <c r="A92"/>
  <c r="A56" i="15"/>
  <c r="A97"/>
  <c r="A56" i="5"/>
  <c r="A97"/>
  <c r="B69" i="24"/>
  <c r="B14" i="5"/>
  <c r="R14" s="1"/>
  <c r="B18"/>
  <c r="R18" s="1"/>
  <c r="B33"/>
  <c r="B25"/>
  <c r="R25" s="1"/>
  <c r="B39"/>
  <c r="M22" i="24"/>
  <c r="M31"/>
  <c r="M36"/>
  <c r="M46"/>
  <c r="D78"/>
  <c r="F26" i="5"/>
  <c r="I46"/>
  <c r="H69"/>
  <c r="I87" s="1"/>
  <c r="M19" i="24"/>
  <c r="M26"/>
  <c r="M41"/>
  <c r="L13" i="21"/>
  <c r="Q27"/>
  <c r="H40" i="24"/>
  <c r="I40" s="1"/>
  <c r="I17" i="21"/>
  <c r="Q19"/>
  <c r="Q28"/>
  <c r="Q40"/>
  <c r="Q42"/>
  <c r="L69" i="24"/>
  <c r="M93" s="1"/>
  <c r="Q36" i="21"/>
  <c r="E12" i="33"/>
  <c r="E17"/>
  <c r="E21"/>
  <c r="E28"/>
  <c r="E33"/>
  <c r="E35"/>
  <c r="E37"/>
  <c r="E39"/>
  <c r="E41"/>
  <c r="E43"/>
  <c r="E11"/>
  <c r="E13"/>
  <c r="E18"/>
  <c r="E20"/>
  <c r="E22"/>
  <c r="E25"/>
  <c r="E27"/>
  <c r="E29"/>
  <c r="E32"/>
  <c r="E34"/>
  <c r="E36"/>
  <c r="E38"/>
  <c r="E40"/>
  <c r="E42"/>
  <c r="P42"/>
  <c r="E44"/>
  <c r="H10"/>
  <c r="I10" s="1"/>
  <c r="I11"/>
  <c r="I13"/>
  <c r="I18"/>
  <c r="I20"/>
  <c r="I22"/>
  <c r="I25"/>
  <c r="I27"/>
  <c r="I29"/>
  <c r="I32"/>
  <c r="I34"/>
  <c r="I36"/>
  <c r="I38"/>
  <c r="I40"/>
  <c r="I42"/>
  <c r="I44"/>
  <c r="K36"/>
  <c r="M11"/>
  <c r="M13"/>
  <c r="M18"/>
  <c r="M20"/>
  <c r="M22"/>
  <c r="M25"/>
  <c r="M27"/>
  <c r="M29"/>
  <c r="M32"/>
  <c r="M34"/>
  <c r="M36"/>
  <c r="M38"/>
  <c r="M40"/>
  <c r="M42"/>
  <c r="M44"/>
  <c r="M7"/>
  <c r="I12"/>
  <c r="I14"/>
  <c r="I17"/>
  <c r="I19"/>
  <c r="I21"/>
  <c r="I26"/>
  <c r="I28"/>
  <c r="I33"/>
  <c r="I35"/>
  <c r="I37"/>
  <c r="I39"/>
  <c r="I41"/>
  <c r="I43"/>
  <c r="M12"/>
  <c r="M14"/>
  <c r="M17"/>
  <c r="M19"/>
  <c r="M21"/>
  <c r="M26"/>
  <c r="M28"/>
  <c r="M33"/>
  <c r="M35"/>
  <c r="M37"/>
  <c r="M39"/>
  <c r="M41"/>
  <c r="M43"/>
  <c r="C13" i="24"/>
  <c r="M8"/>
  <c r="M69" s="1"/>
  <c r="G20"/>
  <c r="C51"/>
  <c r="C46"/>
  <c r="C27"/>
  <c r="C18"/>
  <c r="C14"/>
  <c r="G52"/>
  <c r="G27"/>
  <c r="G47"/>
  <c r="G14"/>
  <c r="G30"/>
  <c r="M76"/>
  <c r="I20"/>
  <c r="I29"/>
  <c r="I39"/>
  <c r="I19"/>
  <c r="I30"/>
  <c r="I37"/>
  <c r="I8"/>
  <c r="I69" s="1"/>
  <c r="I18"/>
  <c r="I36"/>
  <c r="I46"/>
  <c r="I14"/>
  <c r="I28"/>
  <c r="I47"/>
  <c r="I52"/>
  <c r="I41"/>
  <c r="H69"/>
  <c r="I79" s="1"/>
  <c r="C28" i="21"/>
  <c r="D75" i="24"/>
  <c r="F72" i="5"/>
  <c r="F80"/>
  <c r="F90"/>
  <c r="C20" i="15"/>
  <c r="C44"/>
  <c r="C41" i="21"/>
  <c r="P10"/>
  <c r="I13" i="5"/>
  <c r="I28"/>
  <c r="I32"/>
  <c r="I41"/>
  <c r="I47"/>
  <c r="M14"/>
  <c r="I20"/>
  <c r="I22"/>
  <c r="I25"/>
  <c r="I45"/>
  <c r="F91"/>
  <c r="C18" i="15"/>
  <c r="C36"/>
  <c r="O44" i="24"/>
  <c r="O14"/>
  <c r="O28"/>
  <c r="O8"/>
  <c r="O69" s="1"/>
  <c r="O27"/>
  <c r="O12"/>
  <c r="O37"/>
  <c r="N69"/>
  <c r="O85" s="1"/>
  <c r="M46" i="5"/>
  <c r="M51"/>
  <c r="M41"/>
  <c r="M33"/>
  <c r="M29"/>
  <c r="M25"/>
  <c r="M12"/>
  <c r="M52"/>
  <c r="M13"/>
  <c r="K14"/>
  <c r="M19"/>
  <c r="M26"/>
  <c r="M30"/>
  <c r="K36"/>
  <c r="M43"/>
  <c r="K22" i="24"/>
  <c r="K36"/>
  <c r="K28"/>
  <c r="K52"/>
  <c r="K8"/>
  <c r="K69" s="1"/>
  <c r="K29"/>
  <c r="K51"/>
  <c r="K30"/>
  <c r="K50"/>
  <c r="K41" i="5"/>
  <c r="K51"/>
  <c r="K44"/>
  <c r="K39"/>
  <c r="K31"/>
  <c r="K27"/>
  <c r="K15"/>
  <c r="J69"/>
  <c r="K94" s="1"/>
  <c r="K19"/>
  <c r="K26"/>
  <c r="K30"/>
  <c r="K37"/>
  <c r="K47"/>
  <c r="K52"/>
  <c r="G25" i="24"/>
  <c r="I12" i="5"/>
  <c r="I18"/>
  <c r="I29"/>
  <c r="I33"/>
  <c r="I51"/>
  <c r="AC10" i="21"/>
  <c r="AC11"/>
  <c r="AC12"/>
  <c r="AC13"/>
  <c r="AC14"/>
  <c r="AC16"/>
  <c r="AC18"/>
  <c r="AC24"/>
  <c r="AC28"/>
  <c r="AC32"/>
  <c r="D9" i="16"/>
  <c r="G8" i="24"/>
  <c r="G69" s="1"/>
  <c r="D10" i="21"/>
  <c r="G10"/>
  <c r="J10"/>
  <c r="M10"/>
  <c r="F11" i="24"/>
  <c r="G11" s="1"/>
  <c r="H11" i="5"/>
  <c r="I11" s="1"/>
  <c r="J11"/>
  <c r="K11" s="1"/>
  <c r="L11"/>
  <c r="M11" s="1"/>
  <c r="N11"/>
  <c r="I76" i="24"/>
  <c r="I74"/>
  <c r="I84"/>
  <c r="O76"/>
  <c r="G19"/>
  <c r="G43" i="33"/>
  <c r="G37" i="24"/>
  <c r="O20" i="5"/>
  <c r="G14" i="33"/>
  <c r="K20"/>
  <c r="O32"/>
  <c r="P43"/>
  <c r="R13" i="5"/>
  <c r="R51"/>
  <c r="A55" i="24" l="1"/>
  <c r="A96" i="5"/>
  <c r="A55"/>
  <c r="A96" i="15"/>
  <c r="A55"/>
  <c r="A91" i="16"/>
  <c r="A53"/>
  <c r="O87" i="24"/>
  <c r="I81"/>
  <c r="C29" i="15"/>
  <c r="D31" i="24"/>
  <c r="G21" i="33"/>
  <c r="C22"/>
  <c r="K29"/>
  <c r="C36"/>
  <c r="G38"/>
  <c r="C41"/>
  <c r="G42"/>
  <c r="Q7" i="21"/>
  <c r="AC7" s="1"/>
  <c r="C21"/>
  <c r="AC26"/>
  <c r="AC30"/>
  <c r="G45" i="24"/>
  <c r="K27"/>
  <c r="M93" i="5"/>
  <c r="M81"/>
  <c r="F69" i="24"/>
  <c r="G81" s="1"/>
  <c r="O81"/>
  <c r="O72"/>
  <c r="N11"/>
  <c r="P11" i="5" s="1"/>
  <c r="G21" i="24"/>
  <c r="I36" i="5"/>
  <c r="K45" i="24"/>
  <c r="K19"/>
  <c r="J69"/>
  <c r="K43"/>
  <c r="O47"/>
  <c r="O30"/>
  <c r="O42"/>
  <c r="O18"/>
  <c r="O50"/>
  <c r="O21"/>
  <c r="O51"/>
  <c r="O29"/>
  <c r="G12"/>
  <c r="I86" i="5"/>
  <c r="C22" i="24"/>
  <c r="C42"/>
  <c r="C26"/>
  <c r="C36"/>
  <c r="F19" i="5"/>
  <c r="M13" i="24"/>
  <c r="B44" i="5"/>
  <c r="R44" s="1"/>
  <c r="M10" i="33"/>
  <c r="E26"/>
  <c r="E19"/>
  <c r="O12"/>
  <c r="O13"/>
  <c r="O17"/>
  <c r="N33"/>
  <c r="N34"/>
  <c r="O37"/>
  <c r="P41"/>
  <c r="L24" i="21"/>
  <c r="O29"/>
  <c r="AC34"/>
  <c r="D52" i="24"/>
  <c r="G10" i="33"/>
  <c r="C12"/>
  <c r="C20"/>
  <c r="G20"/>
  <c r="G29"/>
  <c r="K34"/>
  <c r="G35"/>
  <c r="Q13" i="21"/>
  <c r="C14"/>
  <c r="AC15"/>
  <c r="AC17"/>
  <c r="AC19"/>
  <c r="AC23"/>
  <c r="AC25"/>
  <c r="AC27"/>
  <c r="AC29"/>
  <c r="AC31"/>
  <c r="Q39"/>
  <c r="M94" i="24"/>
  <c r="C11" i="33"/>
  <c r="O73" i="24"/>
  <c r="O94"/>
  <c r="O75"/>
  <c r="O93"/>
  <c r="M84" i="5"/>
  <c r="C11" i="21"/>
  <c r="O52" i="24"/>
  <c r="O26"/>
  <c r="O46"/>
  <c r="O36"/>
  <c r="O22"/>
  <c r="O32"/>
  <c r="O39"/>
  <c r="O20"/>
  <c r="I14" i="5"/>
  <c r="C27" i="21"/>
  <c r="D46" i="24"/>
  <c r="D25"/>
  <c r="I80"/>
  <c r="I45"/>
  <c r="I77" i="5"/>
  <c r="I76"/>
  <c r="C12" i="24"/>
  <c r="C20"/>
  <c r="C30"/>
  <c r="O30" i="21"/>
  <c r="B40" i="24"/>
  <c r="B40" i="5" s="1"/>
  <c r="C40" s="1"/>
  <c r="C50" i="24"/>
  <c r="C32"/>
  <c r="G13"/>
  <c r="K13"/>
  <c r="G15"/>
  <c r="K15"/>
  <c r="K21"/>
  <c r="K25"/>
  <c r="G29"/>
  <c r="G31"/>
  <c r="K31"/>
  <c r="G33"/>
  <c r="K33"/>
  <c r="K37"/>
  <c r="K47"/>
  <c r="K53"/>
  <c r="M86"/>
  <c r="M89"/>
  <c r="G93"/>
  <c r="G85"/>
  <c r="O84"/>
  <c r="O89"/>
  <c r="O77"/>
  <c r="O86"/>
  <c r="O78"/>
  <c r="O91"/>
  <c r="O79"/>
  <c r="K75"/>
  <c r="K80" i="5"/>
  <c r="M77"/>
  <c r="G73" i="24"/>
  <c r="G87"/>
  <c r="F27" i="21"/>
  <c r="L27"/>
  <c r="G91" i="24"/>
  <c r="G79"/>
  <c r="G92"/>
  <c r="O19" i="21"/>
  <c r="P37" i="33"/>
  <c r="N38"/>
  <c r="C6" i="16"/>
  <c r="C64" s="1"/>
  <c r="C11"/>
  <c r="C13"/>
  <c r="C17"/>
  <c r="C25"/>
  <c r="C27"/>
  <c r="C29"/>
  <c r="C31"/>
  <c r="C35"/>
  <c r="C40"/>
  <c r="C42"/>
  <c r="C50"/>
  <c r="C75"/>
  <c r="C89"/>
  <c r="C10"/>
  <c r="C12"/>
  <c r="C18"/>
  <c r="C26"/>
  <c r="C28"/>
  <c r="C30"/>
  <c r="C34"/>
  <c r="C39"/>
  <c r="C88"/>
  <c r="K14" i="33"/>
  <c r="F13" i="21"/>
  <c r="O14"/>
  <c r="F39"/>
  <c r="M72" i="24"/>
  <c r="M80"/>
  <c r="M90"/>
  <c r="M79"/>
  <c r="C39" i="33"/>
  <c r="O41" i="21"/>
  <c r="L32"/>
  <c r="I35"/>
  <c r="F28"/>
  <c r="L39"/>
  <c r="I27"/>
  <c r="O11" i="33"/>
  <c r="N12"/>
  <c r="P14"/>
  <c r="O14"/>
  <c r="N17"/>
  <c r="P17"/>
  <c r="N18"/>
  <c r="O19"/>
  <c r="N20"/>
  <c r="P20"/>
  <c r="O20"/>
  <c r="N21"/>
  <c r="N22"/>
  <c r="O25"/>
  <c r="N26"/>
  <c r="P28"/>
  <c r="P29"/>
  <c r="O29"/>
  <c r="N32"/>
  <c r="P32"/>
  <c r="O33"/>
  <c r="P34"/>
  <c r="O34"/>
  <c r="N35"/>
  <c r="N36"/>
  <c r="P38"/>
  <c r="O38"/>
  <c r="N39"/>
  <c r="N40"/>
  <c r="O41"/>
  <c r="O42"/>
  <c r="N44"/>
  <c r="D14" i="24"/>
  <c r="D19"/>
  <c r="D20"/>
  <c r="D21"/>
  <c r="D26"/>
  <c r="D27"/>
  <c r="D28"/>
  <c r="D32"/>
  <c r="D36"/>
  <c r="D37"/>
  <c r="F40"/>
  <c r="G40" s="1"/>
  <c r="J40"/>
  <c r="K40" s="1"/>
  <c r="D42"/>
  <c r="L40"/>
  <c r="M40" s="1"/>
  <c r="D43"/>
  <c r="D47"/>
  <c r="D50"/>
  <c r="D51"/>
  <c r="D53"/>
  <c r="D72"/>
  <c r="D73"/>
  <c r="D74"/>
  <c r="D76"/>
  <c r="D77"/>
  <c r="D79"/>
  <c r="D80"/>
  <c r="D84"/>
  <c r="D86"/>
  <c r="D89"/>
  <c r="D90"/>
  <c r="D92"/>
  <c r="D93"/>
  <c r="D94"/>
  <c r="D40" i="5"/>
  <c r="E40" s="1"/>
  <c r="F12"/>
  <c r="F13"/>
  <c r="F15"/>
  <c r="F18"/>
  <c r="F20"/>
  <c r="F21"/>
  <c r="F22"/>
  <c r="F25"/>
  <c r="F27"/>
  <c r="F28"/>
  <c r="F30"/>
  <c r="F31"/>
  <c r="F32"/>
  <c r="F33"/>
  <c r="F37"/>
  <c r="F43"/>
  <c r="F44"/>
  <c r="F45"/>
  <c r="F51"/>
  <c r="F52"/>
  <c r="F53"/>
  <c r="F73"/>
  <c r="F77"/>
  <c r="F81"/>
  <c r="F92"/>
  <c r="C8" i="15"/>
  <c r="C67" s="1"/>
  <c r="C12"/>
  <c r="F11"/>
  <c r="E11"/>
  <c r="C15"/>
  <c r="C19"/>
  <c r="C22"/>
  <c r="C28"/>
  <c r="C31"/>
  <c r="C33"/>
  <c r="C37"/>
  <c r="C41"/>
  <c r="C42"/>
  <c r="C52"/>
  <c r="C78"/>
  <c r="C80"/>
  <c r="C93"/>
  <c r="F9" i="16"/>
  <c r="F10" i="21"/>
  <c r="K84" i="24"/>
  <c r="K81"/>
  <c r="C18" i="21"/>
  <c r="N10" i="33"/>
  <c r="K18"/>
  <c r="G36"/>
  <c r="B38" i="16"/>
  <c r="I38"/>
  <c r="J10" i="33"/>
  <c r="K10" s="1"/>
  <c r="K7"/>
  <c r="I7" s="1"/>
  <c r="G12"/>
  <c r="K12"/>
  <c r="C14"/>
  <c r="G18"/>
  <c r="G19"/>
  <c r="G22"/>
  <c r="G25"/>
  <c r="G26"/>
  <c r="K26"/>
  <c r="G27"/>
  <c r="K27"/>
  <c r="G33"/>
  <c r="C34"/>
  <c r="C37"/>
  <c r="G37"/>
  <c r="C38"/>
  <c r="G39"/>
  <c r="C42"/>
  <c r="K44"/>
  <c r="C10" i="21"/>
  <c r="C7" s="1"/>
  <c r="C12"/>
  <c r="I12"/>
  <c r="C13"/>
  <c r="O13"/>
  <c r="F14"/>
  <c r="Q14"/>
  <c r="L19"/>
  <c r="C20"/>
  <c r="F20"/>
  <c r="I20"/>
  <c r="L20"/>
  <c r="I21"/>
  <c r="F24"/>
  <c r="C25"/>
  <c r="C26"/>
  <c r="L28"/>
  <c r="C30"/>
  <c r="I30"/>
  <c r="F31"/>
  <c r="I31"/>
  <c r="L31"/>
  <c r="F32"/>
  <c r="AC33"/>
  <c r="C35"/>
  <c r="F43"/>
  <c r="I43"/>
  <c r="L43"/>
  <c r="M73" i="24"/>
  <c r="I75"/>
  <c r="M77"/>
  <c r="M81"/>
  <c r="K86"/>
  <c r="M87"/>
  <c r="I91"/>
  <c r="M91"/>
  <c r="K92"/>
  <c r="I72" i="5"/>
  <c r="I74"/>
  <c r="M74"/>
  <c r="I75"/>
  <c r="M76"/>
  <c r="I78"/>
  <c r="M78"/>
  <c r="I79"/>
  <c r="I80"/>
  <c r="I84"/>
  <c r="I85"/>
  <c r="M87"/>
  <c r="I88"/>
  <c r="I89"/>
  <c r="I90"/>
  <c r="I91"/>
  <c r="I93"/>
  <c r="I94"/>
  <c r="G50" i="24"/>
  <c r="K91" i="5"/>
  <c r="K90"/>
  <c r="I73" i="24"/>
  <c r="I90"/>
  <c r="I87"/>
  <c r="I92"/>
  <c r="I85"/>
  <c r="M74"/>
  <c r="M78"/>
  <c r="M84"/>
  <c r="M88"/>
  <c r="M92"/>
  <c r="M75"/>
  <c r="M85"/>
  <c r="I73" i="5"/>
  <c r="I81"/>
  <c r="I92"/>
  <c r="C40" i="33"/>
  <c r="C21"/>
  <c r="G41"/>
  <c r="K37"/>
  <c r="G44"/>
  <c r="P33"/>
  <c r="G32"/>
  <c r="P25"/>
  <c r="E7"/>
  <c r="L14" i="21"/>
  <c r="I26"/>
  <c r="F40"/>
  <c r="F19"/>
  <c r="I39"/>
  <c r="C39"/>
  <c r="C32"/>
  <c r="G28" i="33"/>
  <c r="P7"/>
  <c r="K38"/>
  <c r="O7"/>
  <c r="P13"/>
  <c r="G13"/>
  <c r="N25"/>
  <c r="C25"/>
  <c r="N29"/>
  <c r="C29"/>
  <c r="N43"/>
  <c r="C43"/>
  <c r="F36" i="21"/>
  <c r="F42"/>
  <c r="T7"/>
  <c r="I36"/>
  <c r="I40"/>
  <c r="L36"/>
  <c r="L42"/>
  <c r="O36"/>
  <c r="Z7"/>
  <c r="O42"/>
  <c r="N10"/>
  <c r="O10" s="1"/>
  <c r="Q11"/>
  <c r="O11"/>
  <c r="Q12"/>
  <c r="O12"/>
  <c r="Q17"/>
  <c r="O17"/>
  <c r="Q21"/>
  <c r="O21"/>
  <c r="B19" i="5"/>
  <c r="C19" s="1"/>
  <c r="C19" i="24"/>
  <c r="B41" i="5"/>
  <c r="C41" s="1"/>
  <c r="C41" i="24"/>
  <c r="B43" i="5"/>
  <c r="R43" s="1"/>
  <c r="C43" i="24"/>
  <c r="J40" i="5"/>
  <c r="K40" s="1"/>
  <c r="F41"/>
  <c r="I39"/>
  <c r="I44"/>
  <c r="I50"/>
  <c r="S36" i="21"/>
  <c r="A45"/>
  <c r="G11" i="33"/>
  <c r="C13"/>
  <c r="K13"/>
  <c r="K17"/>
  <c r="C19"/>
  <c r="K21"/>
  <c r="K22"/>
  <c r="C27"/>
  <c r="C28"/>
  <c r="K28"/>
  <c r="K32"/>
  <c r="C33"/>
  <c r="K35"/>
  <c r="K39"/>
  <c r="K40"/>
  <c r="K43"/>
  <c r="F11" i="21"/>
  <c r="I11"/>
  <c r="L11"/>
  <c r="F12"/>
  <c r="L12"/>
  <c r="I14"/>
  <c r="U15"/>
  <c r="F17"/>
  <c r="L17"/>
  <c r="F18"/>
  <c r="I18"/>
  <c r="L18"/>
  <c r="O18"/>
  <c r="C19"/>
  <c r="I19"/>
  <c r="Q20"/>
  <c r="F21"/>
  <c r="L21"/>
  <c r="C24"/>
  <c r="I24"/>
  <c r="O24"/>
  <c r="F25"/>
  <c r="I25"/>
  <c r="L25"/>
  <c r="Q25"/>
  <c r="F26"/>
  <c r="L26"/>
  <c r="Q26"/>
  <c r="O27"/>
  <c r="I28"/>
  <c r="O28"/>
  <c r="C29"/>
  <c r="F29"/>
  <c r="I29"/>
  <c r="L29"/>
  <c r="Q29"/>
  <c r="F30"/>
  <c r="L30"/>
  <c r="Q30"/>
  <c r="O31"/>
  <c r="I32"/>
  <c r="O32"/>
  <c r="F35"/>
  <c r="L35"/>
  <c r="Q35"/>
  <c r="O39"/>
  <c r="F41"/>
  <c r="I41"/>
  <c r="L41"/>
  <c r="Q41"/>
  <c r="C43"/>
  <c r="O43"/>
  <c r="N19" i="33"/>
  <c r="O21"/>
  <c r="P11"/>
  <c r="C44"/>
  <c r="O40"/>
  <c r="O26"/>
  <c r="K11"/>
  <c r="P18"/>
  <c r="K25"/>
  <c r="O11" i="24"/>
  <c r="N7" i="33"/>
  <c r="K41"/>
  <c r="G34"/>
  <c r="C26"/>
  <c r="C17"/>
  <c r="G94" i="24"/>
  <c r="O92"/>
  <c r="O80"/>
  <c r="O90"/>
  <c r="O74"/>
  <c r="O88"/>
  <c r="K78" i="5"/>
  <c r="K88"/>
  <c r="K73"/>
  <c r="I89" i="24"/>
  <c r="I77"/>
  <c r="I86"/>
  <c r="I94"/>
  <c r="I78"/>
  <c r="I88"/>
  <c r="I72"/>
  <c r="I93"/>
  <c r="J11"/>
  <c r="K11" s="1"/>
  <c r="B11"/>
  <c r="B11" i="5" s="1"/>
  <c r="R11" s="1"/>
  <c r="K10" i="21"/>
  <c r="L10" s="1"/>
  <c r="H10"/>
  <c r="I10" s="1"/>
  <c r="K43" i="5"/>
  <c r="K32"/>
  <c r="K28"/>
  <c r="K21"/>
  <c r="K13"/>
  <c r="K12"/>
  <c r="K25"/>
  <c r="K33"/>
  <c r="K53"/>
  <c r="K41" i="24"/>
  <c r="K45" i="5"/>
  <c r="K22"/>
  <c r="K20"/>
  <c r="K18"/>
  <c r="M89"/>
  <c r="O43" i="24"/>
  <c r="O19"/>
  <c r="O53"/>
  <c r="O31"/>
  <c r="O13"/>
  <c r="O41"/>
  <c r="O45"/>
  <c r="O33"/>
  <c r="O25"/>
  <c r="O15"/>
  <c r="C13" i="15"/>
  <c r="F93" i="5"/>
  <c r="F89"/>
  <c r="C36" i="21"/>
  <c r="F88" i="5"/>
  <c r="F84"/>
  <c r="F78"/>
  <c r="F74"/>
  <c r="H11" i="24"/>
  <c r="I11" s="1"/>
  <c r="D44"/>
  <c r="I32"/>
  <c r="I42"/>
  <c r="I50"/>
  <c r="I26"/>
  <c r="G51"/>
  <c r="G41"/>
  <c r="G53"/>
  <c r="G43"/>
  <c r="C31"/>
  <c r="C37"/>
  <c r="C47"/>
  <c r="C40"/>
  <c r="O28" i="33"/>
  <c r="N27"/>
  <c r="P19"/>
  <c r="O40" i="21"/>
  <c r="O26"/>
  <c r="Q18"/>
  <c r="O35"/>
  <c r="O25"/>
  <c r="Q32"/>
  <c r="Q24"/>
  <c r="L40"/>
  <c r="I42"/>
  <c r="D41" i="24"/>
  <c r="N40"/>
  <c r="Q43" i="21"/>
  <c r="Q31"/>
  <c r="O20"/>
  <c r="M42" i="24"/>
  <c r="B53" i="5"/>
  <c r="R53" s="1"/>
  <c r="B29"/>
  <c r="R29" s="1"/>
  <c r="B15"/>
  <c r="R15" s="1"/>
  <c r="C42" i="21"/>
  <c r="W7"/>
  <c r="X15" s="1"/>
  <c r="D15" i="24"/>
  <c r="K79" i="5"/>
  <c r="K72"/>
  <c r="K89"/>
  <c r="K81"/>
  <c r="P12" i="33"/>
  <c r="P22"/>
  <c r="O22"/>
  <c r="P26"/>
  <c r="O35"/>
  <c r="P27"/>
  <c r="O27"/>
  <c r="N28"/>
  <c r="P36"/>
  <c r="N37"/>
  <c r="P39"/>
  <c r="N41"/>
  <c r="O44"/>
  <c r="P44"/>
  <c r="C11" i="24"/>
  <c r="R73" i="5"/>
  <c r="R72"/>
  <c r="R76"/>
  <c r="R80"/>
  <c r="F46"/>
  <c r="F75"/>
  <c r="F79"/>
  <c r="F87"/>
  <c r="R75"/>
  <c r="R77"/>
  <c r="R79"/>
  <c r="R81"/>
  <c r="C13"/>
  <c r="C21"/>
  <c r="C26"/>
  <c r="M8"/>
  <c r="M69" s="1"/>
  <c r="C14"/>
  <c r="C22"/>
  <c r="C18"/>
  <c r="C31"/>
  <c r="C27"/>
  <c r="C37"/>
  <c r="C44"/>
  <c r="C39"/>
  <c r="C51"/>
  <c r="C52"/>
  <c r="C36"/>
  <c r="K8"/>
  <c r="K69" s="1"/>
  <c r="R8"/>
  <c r="S18" s="1"/>
  <c r="B69"/>
  <c r="C94" s="1"/>
  <c r="C30"/>
  <c r="C47"/>
  <c r="I8"/>
  <c r="I69" s="1"/>
  <c r="C12"/>
  <c r="C20"/>
  <c r="C33"/>
  <c r="C25"/>
  <c r="C46"/>
  <c r="C42"/>
  <c r="R74"/>
  <c r="R78"/>
  <c r="R94"/>
  <c r="Q47"/>
  <c r="Q32"/>
  <c r="Q26"/>
  <c r="Q22"/>
  <c r="Q8"/>
  <c r="Q69" s="1"/>
  <c r="Q19"/>
  <c r="Q50"/>
  <c r="Q42"/>
  <c r="Q31"/>
  <c r="Q30"/>
  <c r="P69"/>
  <c r="Q73" s="1"/>
  <c r="Q45"/>
  <c r="Q14"/>
  <c r="Q52"/>
  <c r="Q13"/>
  <c r="Q15"/>
  <c r="Q18"/>
  <c r="Q20"/>
  <c r="Q51"/>
  <c r="Q53"/>
  <c r="Q39"/>
  <c r="Q37"/>
  <c r="Q25"/>
  <c r="Q12"/>
  <c r="Q27"/>
  <c r="Q41"/>
  <c r="Q44"/>
  <c r="Q43"/>
  <c r="Q29"/>
  <c r="Q21"/>
  <c r="Q90"/>
  <c r="R92"/>
  <c r="R90"/>
  <c r="R88"/>
  <c r="R86"/>
  <c r="R84"/>
  <c r="R93"/>
  <c r="R91"/>
  <c r="R89"/>
  <c r="R87"/>
  <c r="R85"/>
  <c r="D13" i="24"/>
  <c r="D87"/>
  <c r="G11" i="15"/>
  <c r="D11"/>
  <c r="C14"/>
  <c r="M86" i="5"/>
  <c r="M73"/>
  <c r="M90"/>
  <c r="M91"/>
  <c r="M94"/>
  <c r="M75"/>
  <c r="M92"/>
  <c r="M85"/>
  <c r="F8"/>
  <c r="G30" s="1"/>
  <c r="K94" i="24"/>
  <c r="K79"/>
  <c r="K72"/>
  <c r="K89"/>
  <c r="K90"/>
  <c r="D8"/>
  <c r="E12" s="1"/>
  <c r="K74" i="5"/>
  <c r="K87"/>
  <c r="K75"/>
  <c r="K84"/>
  <c r="K92"/>
  <c r="K76"/>
  <c r="K85"/>
  <c r="K93"/>
  <c r="K77"/>
  <c r="K86"/>
  <c r="M79"/>
  <c r="M88"/>
  <c r="M72"/>
  <c r="M80"/>
  <c r="C45" i="24"/>
  <c r="C28"/>
  <c r="C21"/>
  <c r="K19" i="33"/>
  <c r="C18"/>
  <c r="Q33" i="5"/>
  <c r="Q36"/>
  <c r="C30" i="15"/>
  <c r="C32"/>
  <c r="Q28" i="5"/>
  <c r="Q11"/>
  <c r="C72" i="24"/>
  <c r="C91"/>
  <c r="C84"/>
  <c r="C87"/>
  <c r="C86"/>
  <c r="C88"/>
  <c r="C75"/>
  <c r="C81"/>
  <c r="C79"/>
  <c r="C74"/>
  <c r="C85"/>
  <c r="C92"/>
  <c r="C90"/>
  <c r="C77"/>
  <c r="C73"/>
  <c r="C80"/>
  <c r="C78"/>
  <c r="C89"/>
  <c r="C94"/>
  <c r="C93"/>
  <c r="C76"/>
  <c r="C10" i="33"/>
  <c r="G7"/>
  <c r="D33" i="24"/>
  <c r="D39"/>
  <c r="E39" s="1"/>
  <c r="R33" i="5"/>
  <c r="R36"/>
  <c r="Q46"/>
  <c r="C35" i="33"/>
  <c r="P35"/>
  <c r="C17" i="21"/>
  <c r="C31"/>
  <c r="C92" i="15"/>
  <c r="C94"/>
  <c r="E9" i="16"/>
  <c r="I9"/>
  <c r="G38"/>
  <c r="P10" i="33"/>
  <c r="R46" i="5"/>
  <c r="K42" i="33"/>
  <c r="N11"/>
  <c r="N14"/>
  <c r="O18"/>
  <c r="P21"/>
  <c r="O39"/>
  <c r="P40"/>
  <c r="N42"/>
  <c r="O43"/>
  <c r="D18" i="24"/>
  <c r="D22"/>
  <c r="R28" i="5"/>
  <c r="C28"/>
  <c r="R32"/>
  <c r="C32"/>
  <c r="R45"/>
  <c r="C45"/>
  <c r="R50"/>
  <c r="C50"/>
  <c r="E51"/>
  <c r="E30"/>
  <c r="E26"/>
  <c r="E52"/>
  <c r="E21"/>
  <c r="E37"/>
  <c r="E45"/>
  <c r="E13"/>
  <c r="E20"/>
  <c r="E46"/>
  <c r="E42"/>
  <c r="E11"/>
  <c r="E27"/>
  <c r="E29"/>
  <c r="E53"/>
  <c r="E33"/>
  <c r="E41"/>
  <c r="D69"/>
  <c r="E8"/>
  <c r="E69" s="1"/>
  <c r="E32"/>
  <c r="E28"/>
  <c r="E36"/>
  <c r="E50"/>
  <c r="E14"/>
  <c r="E19"/>
  <c r="E47"/>
  <c r="E43"/>
  <c r="E15"/>
  <c r="E22"/>
  <c r="E18"/>
  <c r="E44"/>
  <c r="E12"/>
  <c r="E31"/>
  <c r="E39"/>
  <c r="E25"/>
  <c r="N69"/>
  <c r="O18"/>
  <c r="O36"/>
  <c r="O50"/>
  <c r="O46"/>
  <c r="O41"/>
  <c r="O25"/>
  <c r="O45"/>
  <c r="O13"/>
  <c r="O19"/>
  <c r="O28"/>
  <c r="O32"/>
  <c r="O37"/>
  <c r="O47"/>
  <c r="O12"/>
  <c r="O15"/>
  <c r="O51"/>
  <c r="O22"/>
  <c r="O39"/>
  <c r="O52"/>
  <c r="O44"/>
  <c r="O8"/>
  <c r="O69" s="1"/>
  <c r="O14"/>
  <c r="O21"/>
  <c r="O26"/>
  <c r="O30"/>
  <c r="O43"/>
  <c r="O27"/>
  <c r="O29"/>
  <c r="O31"/>
  <c r="O33"/>
  <c r="O42"/>
  <c r="O53"/>
  <c r="E10" i="33"/>
  <c r="G72" i="24"/>
  <c r="O11" i="5"/>
  <c r="O40"/>
  <c r="R39"/>
  <c r="R31"/>
  <c r="G17" i="33"/>
  <c r="N13"/>
  <c r="O36"/>
  <c r="R21" i="5"/>
  <c r="R30"/>
  <c r="R26"/>
  <c r="K87" i="24" l="1"/>
  <c r="K76"/>
  <c r="S72" i="5"/>
  <c r="G88" i="24"/>
  <c r="G84"/>
  <c r="G80"/>
  <c r="K73"/>
  <c r="K80"/>
  <c r="K88"/>
  <c r="K91"/>
  <c r="K77"/>
  <c r="S20" i="5"/>
  <c r="S86"/>
  <c r="S90"/>
  <c r="S13"/>
  <c r="G86" i="24"/>
  <c r="K85"/>
  <c r="K78"/>
  <c r="G77"/>
  <c r="G74"/>
  <c r="G90"/>
  <c r="G78"/>
  <c r="G75"/>
  <c r="K93"/>
  <c r="G76"/>
  <c r="G89"/>
  <c r="K74"/>
  <c r="S26" i="5"/>
  <c r="S21"/>
  <c r="S31"/>
  <c r="S39"/>
  <c r="S32"/>
  <c r="S28"/>
  <c r="S85"/>
  <c r="S89"/>
  <c r="S93"/>
  <c r="F7" i="21"/>
  <c r="C11" i="15"/>
  <c r="E13" i="24"/>
  <c r="C53" i="5"/>
  <c r="S36"/>
  <c r="S14"/>
  <c r="S51"/>
  <c r="S94"/>
  <c r="S74"/>
  <c r="C11"/>
  <c r="S76"/>
  <c r="R41"/>
  <c r="S41" s="1"/>
  <c r="E18" i="24"/>
  <c r="G28" i="5"/>
  <c r="I7" i="21"/>
  <c r="U7" s="1"/>
  <c r="G50" i="5"/>
  <c r="S30"/>
  <c r="S44"/>
  <c r="O10" i="33"/>
  <c r="S50" i="5"/>
  <c r="S45"/>
  <c r="R19"/>
  <c r="S19" s="1"/>
  <c r="S46"/>
  <c r="S33"/>
  <c r="F40"/>
  <c r="G40" s="1"/>
  <c r="S87"/>
  <c r="S91"/>
  <c r="S12"/>
  <c r="S52"/>
  <c r="S84"/>
  <c r="S88"/>
  <c r="S92"/>
  <c r="C29"/>
  <c r="C43"/>
  <c r="S43"/>
  <c r="G51"/>
  <c r="G37"/>
  <c r="E28" i="24"/>
  <c r="S11" i="5"/>
  <c r="G21"/>
  <c r="G36"/>
  <c r="Q76"/>
  <c r="C93"/>
  <c r="L7" i="21"/>
  <c r="X7" s="1"/>
  <c r="D40" i="24"/>
  <c r="O7" i="21"/>
  <c r="AA7" s="1"/>
  <c r="G41" i="5"/>
  <c r="C9" i="16"/>
  <c r="S80" i="5"/>
  <c r="G32"/>
  <c r="G20"/>
  <c r="F11"/>
  <c r="G11" s="1"/>
  <c r="E26" i="24"/>
  <c r="G25" i="5"/>
  <c r="G45"/>
  <c r="G19"/>
  <c r="G8"/>
  <c r="G69" s="1"/>
  <c r="C7" i="33"/>
  <c r="Q87" i="5"/>
  <c r="Q10" i="21"/>
  <c r="C72" i="5"/>
  <c r="C85"/>
  <c r="D11" i="24"/>
  <c r="S73" i="5"/>
  <c r="S15"/>
  <c r="S53"/>
  <c r="E42" i="24"/>
  <c r="C92" i="5"/>
  <c r="C15"/>
  <c r="S78"/>
  <c r="P40"/>
  <c r="O40" i="24"/>
  <c r="AA11" i="21"/>
  <c r="AA13"/>
  <c r="AA17"/>
  <c r="AA19"/>
  <c r="AA24"/>
  <c r="AA26"/>
  <c r="AA28"/>
  <c r="AA30"/>
  <c r="AA32"/>
  <c r="AA34"/>
  <c r="AA14"/>
  <c r="AA20"/>
  <c r="AA27"/>
  <c r="AA31"/>
  <c r="AA10"/>
  <c r="AA12"/>
  <c r="AA16"/>
  <c r="AA18"/>
  <c r="AA23"/>
  <c r="AA25"/>
  <c r="AA29"/>
  <c r="AA33"/>
  <c r="U10"/>
  <c r="U14"/>
  <c r="U18"/>
  <c r="U23"/>
  <c r="U27"/>
  <c r="U31"/>
  <c r="U11"/>
  <c r="U19"/>
  <c r="U26"/>
  <c r="U30"/>
  <c r="U34"/>
  <c r="U16"/>
  <c r="U25"/>
  <c r="U17"/>
  <c r="U28"/>
  <c r="U12"/>
  <c r="U29"/>
  <c r="U24"/>
  <c r="U20"/>
  <c r="U13"/>
  <c r="U32"/>
  <c r="E51" i="24"/>
  <c r="E50"/>
  <c r="X33" i="21"/>
  <c r="U33"/>
  <c r="X11"/>
  <c r="X13"/>
  <c r="X17"/>
  <c r="X19"/>
  <c r="X23"/>
  <c r="X25"/>
  <c r="X27"/>
  <c r="X29"/>
  <c r="X31"/>
  <c r="X10"/>
  <c r="X14"/>
  <c r="X18"/>
  <c r="X24"/>
  <c r="X28"/>
  <c r="X32"/>
  <c r="X12"/>
  <c r="X16"/>
  <c r="X26"/>
  <c r="X30"/>
  <c r="X20"/>
  <c r="X34"/>
  <c r="E11" i="24"/>
  <c r="Q86" i="5"/>
  <c r="AA15" i="21"/>
  <c r="E22" i="24"/>
  <c r="E33"/>
  <c r="Q72" i="5"/>
  <c r="Q80"/>
  <c r="Q91"/>
  <c r="E32" i="24"/>
  <c r="E52"/>
  <c r="E36"/>
  <c r="E31"/>
  <c r="C88" i="5"/>
  <c r="C76"/>
  <c r="Q92"/>
  <c r="Q88"/>
  <c r="Q84"/>
  <c r="E14" i="24"/>
  <c r="E47"/>
  <c r="E20"/>
  <c r="G13" i="5"/>
  <c r="G53"/>
  <c r="R69"/>
  <c r="S22"/>
  <c r="S27"/>
  <c r="S42"/>
  <c r="S47"/>
  <c r="S25"/>
  <c r="S29"/>
  <c r="S37"/>
  <c r="S8"/>
  <c r="S69" s="1"/>
  <c r="E15" i="24"/>
  <c r="E46"/>
  <c r="E19"/>
  <c r="Q74" i="5"/>
  <c r="Q93"/>
  <c r="Q85"/>
  <c r="Q81"/>
  <c r="S79"/>
  <c r="Q77"/>
  <c r="Q75"/>
  <c r="C79"/>
  <c r="C77"/>
  <c r="C89"/>
  <c r="C81"/>
  <c r="C74"/>
  <c r="C75"/>
  <c r="C87"/>
  <c r="C78"/>
  <c r="C86"/>
  <c r="C80"/>
  <c r="C73"/>
  <c r="C90"/>
  <c r="C91"/>
  <c r="C84"/>
  <c r="Q94"/>
  <c r="Q78"/>
  <c r="Q89"/>
  <c r="S81"/>
  <c r="Q79"/>
  <c r="S77"/>
  <c r="S75"/>
  <c r="G39"/>
  <c r="G46"/>
  <c r="G33"/>
  <c r="G42"/>
  <c r="F69"/>
  <c r="G94" s="1"/>
  <c r="G18"/>
  <c r="G43"/>
  <c r="G22"/>
  <c r="G31"/>
  <c r="G47"/>
  <c r="G15"/>
  <c r="G27"/>
  <c r="G26"/>
  <c r="G44"/>
  <c r="G52"/>
  <c r="G14"/>
  <c r="G12"/>
  <c r="G29"/>
  <c r="G86"/>
  <c r="G73"/>
  <c r="E25" i="24"/>
  <c r="E27"/>
  <c r="E40"/>
  <c r="E44"/>
  <c r="D69"/>
  <c r="E87" s="1"/>
  <c r="E29"/>
  <c r="E53"/>
  <c r="E8"/>
  <c r="E69" s="1"/>
  <c r="E41"/>
  <c r="E43"/>
  <c r="E21"/>
  <c r="E37"/>
  <c r="E30"/>
  <c r="E45"/>
  <c r="E90"/>
  <c r="O89" i="5"/>
  <c r="O81"/>
  <c r="O80"/>
  <c r="O79"/>
  <c r="O73"/>
  <c r="O72"/>
  <c r="O94"/>
  <c r="O88"/>
  <c r="O92"/>
  <c r="O86"/>
  <c r="O87"/>
  <c r="O84"/>
  <c r="O78"/>
  <c r="O77"/>
  <c r="O76"/>
  <c r="O75"/>
  <c r="O74"/>
  <c r="O93"/>
  <c r="O90"/>
  <c r="O91"/>
  <c r="O85"/>
  <c r="E93"/>
  <c r="E89"/>
  <c r="E85"/>
  <c r="E78"/>
  <c r="E74"/>
  <c r="E94"/>
  <c r="E90"/>
  <c r="E86"/>
  <c r="E81"/>
  <c r="E77"/>
  <c r="E73"/>
  <c r="E91"/>
  <c r="E87"/>
  <c r="E80"/>
  <c r="E76"/>
  <c r="E72"/>
  <c r="E92"/>
  <c r="E88"/>
  <c r="E84"/>
  <c r="E79"/>
  <c r="E75"/>
  <c r="C8" l="1"/>
  <c r="C69" s="1"/>
  <c r="G88"/>
  <c r="G93"/>
  <c r="G90"/>
  <c r="G92"/>
  <c r="G74"/>
  <c r="G85"/>
  <c r="G87"/>
  <c r="G84"/>
  <c r="G79"/>
  <c r="G78"/>
  <c r="G76"/>
  <c r="G81"/>
  <c r="G72"/>
  <c r="G77"/>
  <c r="G91"/>
  <c r="G75"/>
  <c r="G89"/>
  <c r="G80"/>
  <c r="E77" i="24"/>
  <c r="E92"/>
  <c r="C8"/>
  <c r="C69" s="1"/>
  <c r="R40" i="5"/>
  <c r="S40" s="1"/>
  <c r="Q40"/>
  <c r="E75" i="24"/>
  <c r="E85"/>
  <c r="E89"/>
  <c r="E94"/>
  <c r="E84"/>
  <c r="E76"/>
  <c r="E73"/>
  <c r="E91"/>
  <c r="E78"/>
  <c r="E80"/>
  <c r="E88"/>
  <c r="E81"/>
  <c r="E86"/>
  <c r="E79"/>
  <c r="E72"/>
  <c r="E93"/>
  <c r="E74"/>
  <c r="H89" i="16" l="1"/>
  <c r="H88"/>
  <c r="H87"/>
  <c r="F87"/>
  <c r="C87" s="1"/>
  <c r="F86"/>
  <c r="D86"/>
  <c r="H85"/>
  <c r="F85"/>
  <c r="C85" s="1"/>
  <c r="H84"/>
  <c r="F84"/>
  <c r="C84" s="1"/>
  <c r="H83"/>
  <c r="F83"/>
  <c r="D83"/>
  <c r="H82"/>
  <c r="F82"/>
  <c r="C82" s="1"/>
  <c r="H81"/>
  <c r="F81"/>
  <c r="C81" s="1"/>
  <c r="H80"/>
  <c r="F80"/>
  <c r="C80" s="1"/>
  <c r="H79"/>
  <c r="F79"/>
  <c r="C79" s="1"/>
  <c r="H76"/>
  <c r="F76"/>
  <c r="D76"/>
  <c r="H75"/>
  <c r="H74"/>
  <c r="F74"/>
  <c r="C74" s="1"/>
  <c r="H73"/>
  <c r="F73"/>
  <c r="C73" s="1"/>
  <c r="H72"/>
  <c r="F72"/>
  <c r="C72" s="1"/>
  <c r="H71"/>
  <c r="F71"/>
  <c r="C71" s="1"/>
  <c r="H70"/>
  <c r="F70"/>
  <c r="C70" s="1"/>
  <c r="F69"/>
  <c r="D69"/>
  <c r="C69" s="1"/>
  <c r="H68"/>
  <c r="F68"/>
  <c r="D68"/>
  <c r="H67"/>
  <c r="F67"/>
  <c r="D67"/>
  <c r="C67" s="1"/>
  <c r="H51"/>
  <c r="F51"/>
  <c r="D51"/>
  <c r="H50"/>
  <c r="F49"/>
  <c r="D49"/>
  <c r="C49" s="1"/>
  <c r="H48"/>
  <c r="F48"/>
  <c r="D48"/>
  <c r="H45"/>
  <c r="F45"/>
  <c r="C45" s="1"/>
  <c r="H44"/>
  <c r="F44"/>
  <c r="C44" s="1"/>
  <c r="H43"/>
  <c r="F43"/>
  <c r="C43" s="1"/>
  <c r="H42"/>
  <c r="H41"/>
  <c r="F41"/>
  <c r="F38" s="1"/>
  <c r="D41"/>
  <c r="H40"/>
  <c r="H39"/>
  <c r="H37"/>
  <c r="I35"/>
  <c r="H35"/>
  <c r="H31"/>
  <c r="H30"/>
  <c r="H28"/>
  <c r="H27"/>
  <c r="H26"/>
  <c r="H25"/>
  <c r="H24"/>
  <c r="D24"/>
  <c r="C24" s="1"/>
  <c r="H23"/>
  <c r="F23"/>
  <c r="D23"/>
  <c r="I20"/>
  <c r="H20"/>
  <c r="G20"/>
  <c r="F20"/>
  <c r="E20"/>
  <c r="D20"/>
  <c r="H19"/>
  <c r="F19"/>
  <c r="C19" s="1"/>
  <c r="H18"/>
  <c r="I16"/>
  <c r="H16"/>
  <c r="G16"/>
  <c r="F16"/>
  <c r="E16"/>
  <c r="D16"/>
  <c r="H12"/>
  <c r="H11"/>
  <c r="H10"/>
  <c r="B16"/>
  <c r="B20"/>
  <c r="F91" i="15"/>
  <c r="C91" s="1"/>
  <c r="F90"/>
  <c r="D90"/>
  <c r="F89"/>
  <c r="C89" s="1"/>
  <c r="F88"/>
  <c r="C88" s="1"/>
  <c r="F87"/>
  <c r="D87"/>
  <c r="F86"/>
  <c r="C86" s="1"/>
  <c r="F85"/>
  <c r="C85" s="1"/>
  <c r="F84"/>
  <c r="C84" s="1"/>
  <c r="F83"/>
  <c r="C83" s="1"/>
  <c r="F79"/>
  <c r="D79"/>
  <c r="F77"/>
  <c r="C77" s="1"/>
  <c r="F76"/>
  <c r="C76" s="1"/>
  <c r="F75"/>
  <c r="C75" s="1"/>
  <c r="F74"/>
  <c r="C74" s="1"/>
  <c r="F73"/>
  <c r="C73" s="1"/>
  <c r="F72"/>
  <c r="D72"/>
  <c r="F71"/>
  <c r="D71"/>
  <c r="F70"/>
  <c r="D70"/>
  <c r="F53"/>
  <c r="D53"/>
  <c r="F51"/>
  <c r="D51"/>
  <c r="F50"/>
  <c r="D50"/>
  <c r="F47"/>
  <c r="C47" s="1"/>
  <c r="F46"/>
  <c r="C46" s="1"/>
  <c r="F45"/>
  <c r="C45" s="1"/>
  <c r="F43"/>
  <c r="F40" s="1"/>
  <c r="D43"/>
  <c r="D40" s="1"/>
  <c r="D26"/>
  <c r="C26" s="1"/>
  <c r="F25"/>
  <c r="D25"/>
  <c r="F21"/>
  <c r="C21" s="1"/>
  <c r="Y34" i="21"/>
  <c r="Y20"/>
  <c r="M43"/>
  <c r="P21"/>
  <c r="M21"/>
  <c r="J21"/>
  <c r="G21"/>
  <c r="D21"/>
  <c r="P17"/>
  <c r="M17"/>
  <c r="J17"/>
  <c r="G17"/>
  <c r="D17"/>
  <c r="C79" i="15" l="1"/>
  <c r="C90"/>
  <c r="C25"/>
  <c r="C50"/>
  <c r="C53"/>
  <c r="C70"/>
  <c r="C71"/>
  <c r="C72"/>
  <c r="H9" i="16"/>
  <c r="C20"/>
  <c r="C23"/>
  <c r="H38"/>
  <c r="C86"/>
  <c r="C16"/>
  <c r="C83"/>
  <c r="C48"/>
  <c r="C68"/>
  <c r="C76"/>
  <c r="C41"/>
  <c r="D38"/>
  <c r="C38" s="1"/>
  <c r="C87" i="15"/>
  <c r="C43"/>
  <c r="C40" s="1"/>
  <c r="C51"/>
  <c r="C51" i="16"/>
</calcChain>
</file>

<file path=xl/sharedStrings.xml><?xml version="1.0" encoding="utf-8"?>
<sst xmlns="http://schemas.openxmlformats.org/spreadsheetml/2006/main" count="610" uniqueCount="155">
  <si>
    <t>Total</t>
  </si>
  <si>
    <t>Cuenta propia</t>
  </si>
  <si>
    <t>Trab. fam. no remu.</t>
  </si>
  <si>
    <t>Hombre</t>
  </si>
  <si>
    <t>Mujer</t>
  </si>
  <si>
    <t>Total Asalariados</t>
  </si>
  <si>
    <t>No.</t>
  </si>
  <si>
    <t>Total Ocupados</t>
  </si>
  <si>
    <t>Asalariados</t>
  </si>
  <si>
    <t xml:space="preserve">No. </t>
  </si>
  <si>
    <t>No Declaran Ingresos</t>
  </si>
  <si>
    <t xml:space="preserve">Total </t>
  </si>
  <si>
    <t>Privado</t>
  </si>
  <si>
    <t>Dominios</t>
  </si>
  <si>
    <t>Nivel Educativo</t>
  </si>
  <si>
    <t>Sexo</t>
  </si>
  <si>
    <t>Rama de Actividad</t>
  </si>
  <si>
    <t>Rama de Actividad (1 dig.)</t>
  </si>
  <si>
    <t>Ocupación a (1 Dig.)</t>
  </si>
  <si>
    <t>Ocupación (1 Dig.)</t>
  </si>
  <si>
    <t>Rango de Edad</t>
  </si>
  <si>
    <t>....... Continuación</t>
  </si>
  <si>
    <t>Rama de Actividad (1 Dig.)</t>
  </si>
  <si>
    <t>Pers. que declaran Ing.</t>
  </si>
  <si>
    <t>Total Pers. Ocupadas</t>
  </si>
  <si>
    <t>Población en Edad de Trabajar (PET)</t>
  </si>
  <si>
    <t>Quintil de Ingreso</t>
  </si>
  <si>
    <t>Población Total</t>
  </si>
  <si>
    <t>TDA</t>
  </si>
  <si>
    <t>MBT</t>
  </si>
  <si>
    <t>Ocupados</t>
  </si>
  <si>
    <t>Desocupados</t>
  </si>
  <si>
    <t>AEP</t>
  </si>
  <si>
    <t>Ingreso Promedio</t>
  </si>
  <si>
    <t xml:space="preserve">Rango de edad </t>
  </si>
  <si>
    <t>Declaran Ingresos</t>
  </si>
  <si>
    <t>Cuenta Propia</t>
  </si>
  <si>
    <t>No Declaran.</t>
  </si>
  <si>
    <t>Media</t>
  </si>
  <si>
    <t>Categorías</t>
  </si>
  <si>
    <t>Población Económicamente Activa (PEA)</t>
  </si>
  <si>
    <t>Ocupación Principal</t>
  </si>
  <si>
    <t>Nivel  Educativo</t>
  </si>
  <si>
    <t>Dominio</t>
  </si>
  <si>
    <t>Trab. Fam. no Remu.</t>
  </si>
  <si>
    <t>Sin Nivel</t>
  </si>
  <si>
    <t>Primaria</t>
  </si>
  <si>
    <t>Secundaria</t>
  </si>
  <si>
    <t>Superior</t>
  </si>
  <si>
    <t>De 10 a 11 años</t>
  </si>
  <si>
    <t>De 12 a 14 años</t>
  </si>
  <si>
    <t>De 15 a 18 años</t>
  </si>
  <si>
    <t>De 19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</si>
  <si>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</si>
  <si>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</si>
  <si>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</si>
  <si>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</si>
  <si>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</si>
  <si>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</si>
  <si>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</si>
  <si>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</si>
  <si>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 xml:space="preserve"> Distrito Central</t>
  </si>
  <si>
    <t xml:space="preserve"> San Pedro Sula</t>
  </si>
  <si>
    <t xml:space="preserve"> Rural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</si>
  <si>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</si>
  <si>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</si>
  <si>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</si>
  <si>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</si>
  <si>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</si>
  <si>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</si>
  <si>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</si>
  <si>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</si>
  <si>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Hombre</t>
  </si>
  <si>
    <t>Agricultura, Silvicultura, Caza y Pesca</t>
  </si>
  <si>
    <t>Industria manufacturera</t>
  </si>
  <si>
    <t>Electricidad, gas y agua</t>
  </si>
  <si>
    <t>Estab. finac. seguros, Bienes inmuebles y servicios</t>
  </si>
  <si>
    <t>Transp. almac. y comunicaciones</t>
  </si>
  <si>
    <t>Servicios Comunales, Sociales y Personales</t>
  </si>
  <si>
    <t>No sabe, No responde</t>
  </si>
  <si>
    <t>Directores Gerentes y Administ. Grales.</t>
  </si>
  <si>
    <t xml:space="preserve"> Empleados de Oficina</t>
  </si>
  <si>
    <t>Comerciantes y Vendedores</t>
  </si>
  <si>
    <t>Agricultores, Ganaderos y Trab. Agrop.</t>
  </si>
  <si>
    <t>Conductores de Transporte</t>
  </si>
  <si>
    <t>Trab. Area Grafica, Quim., Alimentos, etc.</t>
  </si>
  <si>
    <t>Operador de Carga y Almacenaje</t>
  </si>
  <si>
    <t xml:space="preserve"> Urbano</t>
  </si>
  <si>
    <t>Urbano</t>
  </si>
  <si>
    <t>Total Nacional</t>
  </si>
  <si>
    <t xml:space="preserve">Total Nacional </t>
  </si>
  <si>
    <t>Explotación de minas y canteras</t>
  </si>
  <si>
    <t>Construcción</t>
  </si>
  <si>
    <t>Profesionales, Técnicos y PEOA</t>
  </si>
  <si>
    <t>Ocupación de los Servicios</t>
  </si>
  <si>
    <t>Trab. Ind. Textil, Albañilería, Mecánica, etc.</t>
  </si>
  <si>
    <t>según dominio,  nivel educativo, rango de edad, sexo, rama de actividad y ocupación</t>
  </si>
  <si>
    <t>AEP= Años de Estudio Promedio</t>
  </si>
  <si>
    <t>TDA= Tasa de Desempleo Abierto</t>
  </si>
  <si>
    <t>MBT= Meses promedio en Busca de Trabajo</t>
  </si>
  <si>
    <t xml:space="preserve">Cuadro No. 3. Personas ocupadas por categoría ocupacional, según dominio, nivel educativo, rango de edad, sexo. </t>
  </si>
  <si>
    <t>Cuadro No. 3. Personas ocupadas por categoría ocupacional, según dominio, nivel educativo, rango de edad, sexo,</t>
  </si>
  <si>
    <t>Cuadro No. 4. Personas ocupadas y que declaran ingresos por categoría ocupacional, según dominio, nivel educativo, rango de edad,</t>
  </si>
  <si>
    <t>sexo, número de salarios mínimos devengados, rama de actividad y ocupación</t>
  </si>
  <si>
    <t>Cuadro No. 5. Ingreso promedio de las personas ocupadas por categoría  ocupacional, según dominio,</t>
  </si>
  <si>
    <t>nivel educativo, rango de edad, sexo, número de salarios mínimos, rama de actividad y ocupación</t>
  </si>
  <si>
    <t>rangos de edad, sexo, número de salarios mínimos devengados, rama de actividad y ocupación</t>
  </si>
  <si>
    <t>Cuadro No. 6. Años de estudio promedio de las personas ocupadas por categoría ocupacional, según dominio, nivel educativo,</t>
  </si>
  <si>
    <t>Comercio por Mayor/Menor, Hoteles / restaurantes</t>
  </si>
  <si>
    <t xml:space="preserve">número de salarios mínimos, rama de actividad y ocupación </t>
  </si>
  <si>
    <t>Comercio por Mayor / menor, Hoteles / restaurantes</t>
  </si>
  <si>
    <t xml:space="preserve">No sabe, No responde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</si>
  <si>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</si>
  <si>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</si>
  <si>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</si>
  <si>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</si>
  <si>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</si>
  <si>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</si>
  <si>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 xml:space="preserve"> Resto urbano</t>
  </si>
  <si>
    <t>Empleados de Oficina</t>
  </si>
  <si>
    <t>Resto urbano</t>
  </si>
  <si>
    <t>De 60 años y más</t>
  </si>
  <si>
    <t>Busca trabajo por primera vez</t>
  </si>
  <si>
    <t>De 65 años y más</t>
  </si>
  <si>
    <t>Tasa de Participación (TP)</t>
  </si>
  <si>
    <t>3/ No. de salarios mínimos (personas que declaran ingresos) y trabajan 36 Hrs. o mas</t>
  </si>
  <si>
    <t>Menos de un salario</t>
  </si>
  <si>
    <t>De 1 a 2 salarios</t>
  </si>
  <si>
    <t>De 2 a 3 salarios</t>
  </si>
  <si>
    <t>De 3 a 4 salarios</t>
  </si>
  <si>
    <t>De 4 salarios y más</t>
  </si>
  <si>
    <t>3/ No. de salarios mínimos (personas que declaran ingresos) y trabajan 36 Hrs. o mas en la ocupación principal</t>
  </si>
  <si>
    <t>Total Nacional 2/</t>
  </si>
  <si>
    <t>No. de Salarios Mínimos 3/</t>
  </si>
  <si>
    <t>No. de Salarios Mínimos 1/</t>
  </si>
  <si>
    <t>1/ No. de salarios mínimos (personas que declaran ingresos) y trabajan 36 Hrs. o mas</t>
  </si>
  <si>
    <t>Menos de 1 salario y trab &lt;36 horas</t>
  </si>
  <si>
    <t>Menos de 1 salario y trab &gt;=36 horas</t>
  </si>
  <si>
    <t>Menos de 1 salario y no decl. horas</t>
  </si>
  <si>
    <t>según dominio, quintil del ingreso de hogar, nivel educativo y rango de edad</t>
  </si>
  <si>
    <t>Público</t>
  </si>
  <si>
    <t>Doméstico</t>
  </si>
  <si>
    <t xml:space="preserve">Cuadro No. 1. Población en Edad de Trabajar (PET), Población Económicamente Activa (PEA) y Tasa de Participación (TP) </t>
  </si>
  <si>
    <t>Nivel educativo 2/</t>
  </si>
  <si>
    <t>Cuadro No. 2. Tasa de Desempleo Abierto (TDA), Población en Edad de Trabajar (PET) y Población Económicamente Activa (PEA),</t>
  </si>
  <si>
    <t>Cuadro No. 5. Ingreso promedio de las personas ocupadas que declaran Ingreso por categoría  ocupacional, según dominio,</t>
  </si>
  <si>
    <t>Quintil 1</t>
  </si>
  <si>
    <t>Quintil 2</t>
  </si>
  <si>
    <t>Quintil 3</t>
  </si>
  <si>
    <t>Quintil 4</t>
  </si>
  <si>
    <t>Quintil 5</t>
  </si>
  <si>
    <t>Cuadro No. 6. Años de estudio promedio de las personas ocupadas por categoría ocupacional, según dominio, nivel educativo,rangos de edad, sexo, número de salarios mínimos devengados, rama de actividad y ocupación</t>
  </si>
  <si>
    <t>(salarios mínimos por rama)</t>
  </si>
  <si>
    <t>(Salarios mínimos por rama)</t>
  </si>
  <si>
    <t>1/ No. de salarios mínimos (personas que declaran ingresos) y trabajan 36 Hrs. o más</t>
  </si>
</sst>
</file>

<file path=xl/styles.xml><?xml version="1.0" encoding="utf-8"?>
<styleSheet xmlns="http://schemas.openxmlformats.org/spreadsheetml/2006/main">
  <numFmts count="10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0.0"/>
    <numFmt numFmtId="171" formatCode="_-* #,##0_-;\-* #,##0_-;_-* &quot;-&quot;?_-;_-@_-"/>
    <numFmt numFmtId="172" formatCode="_-[$€]* #,##0.00_-;\-[$€]* #,##0.00_-;_-[$€]* &quot;-&quot;??_-;_-@_-"/>
    <numFmt numFmtId="173" formatCode="###0"/>
  </numFmts>
  <fonts count="15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172" fontId="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</cellStyleXfs>
  <cellXfs count="274">
    <xf numFmtId="0" fontId="0" fillId="0" borderId="0" xfId="0"/>
    <xf numFmtId="168" fontId="0" fillId="0" borderId="0" xfId="17" applyNumberFormat="1" applyFont="1"/>
    <xf numFmtId="0" fontId="4" fillId="0" borderId="0" xfId="0" applyFont="1" applyFill="1" applyBorder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7" applyNumberFormat="1" applyFont="1" applyBorder="1"/>
    <xf numFmtId="0" fontId="4" fillId="0" borderId="0" xfId="0" applyFont="1"/>
    <xf numFmtId="168" fontId="3" fillId="0" borderId="0" xfId="17" applyNumberFormat="1" applyFont="1" applyBorder="1" applyAlignment="1">
      <alignment horizontal="center"/>
    </xf>
    <xf numFmtId="168" fontId="3" fillId="0" borderId="0" xfId="17" applyNumberFormat="1" applyFont="1" applyBorder="1" applyAlignment="1">
      <alignment horizontal="center" vertical="center" wrapText="1"/>
    </xf>
    <xf numFmtId="168" fontId="0" fillId="0" borderId="0" xfId="17" applyNumberFormat="1" applyFont="1" applyFill="1"/>
    <xf numFmtId="168" fontId="0" fillId="0" borderId="0" xfId="0" applyNumberFormat="1"/>
    <xf numFmtId="168" fontId="0" fillId="0" borderId="0" xfId="17" applyNumberFormat="1" applyFont="1" applyBorder="1" applyAlignment="1">
      <alignment horizontal="left" indent="1"/>
    </xf>
    <xf numFmtId="167" fontId="0" fillId="0" borderId="1" xfId="17" applyNumberFormat="1" applyFont="1" applyBorder="1"/>
    <xf numFmtId="0" fontId="3" fillId="0" borderId="0" xfId="96" applyFont="1" applyAlignment="1">
      <alignment horizontal="center"/>
    </xf>
    <xf numFmtId="0" fontId="6" fillId="0" borderId="0" xfId="96" applyFont="1" applyAlignment="1">
      <alignment horizontal="center"/>
    </xf>
    <xf numFmtId="0" fontId="4" fillId="0" borderId="0" xfId="96" applyFont="1" applyFill="1" applyBorder="1" applyAlignment="1">
      <alignment horizontal="left" indent="1"/>
    </xf>
    <xf numFmtId="167" fontId="3" fillId="0" borderId="1" xfId="17" applyNumberFormat="1" applyFont="1" applyBorder="1" applyAlignment="1">
      <alignment horizontal="center" vertical="center" wrapText="1"/>
    </xf>
    <xf numFmtId="0" fontId="3" fillId="0" borderId="0" xfId="96" applyFont="1" applyBorder="1"/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indent="1"/>
    </xf>
    <xf numFmtId="169" fontId="0" fillId="0" borderId="0" xfId="0" applyNumberFormat="1"/>
    <xf numFmtId="169" fontId="0" fillId="0" borderId="1" xfId="17" applyNumberFormat="1" applyFont="1" applyBorder="1"/>
    <xf numFmtId="169" fontId="0" fillId="0" borderId="0" xfId="17" applyNumberFormat="1" applyFont="1" applyBorder="1"/>
    <xf numFmtId="168" fontId="3" fillId="0" borderId="0" xfId="17" applyNumberFormat="1" applyFont="1" applyFill="1" applyBorder="1"/>
    <xf numFmtId="0" fontId="0" fillId="0" borderId="0" xfId="0" applyFill="1"/>
    <xf numFmtId="169" fontId="3" fillId="0" borderId="0" xfId="17" applyNumberFormat="1" applyFont="1" applyFill="1" applyBorder="1"/>
    <xf numFmtId="0" fontId="3" fillId="0" borderId="0" xfId="0" applyFont="1" applyFill="1" applyBorder="1"/>
    <xf numFmtId="168" fontId="0" fillId="0" borderId="0" xfId="17" applyNumberFormat="1" applyFont="1" applyFill="1" applyBorder="1"/>
    <xf numFmtId="169" fontId="3" fillId="0" borderId="0" xfId="17" applyNumberFormat="1" applyFont="1" applyFill="1" applyBorder="1" applyAlignment="1">
      <alignment horizontal="center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0" xfId="71" applyNumberFormat="1" applyFont="1" applyFill="1" applyBorder="1"/>
    <xf numFmtId="0" fontId="4" fillId="0" borderId="0" xfId="93" applyFont="1" applyFill="1" applyBorder="1" applyAlignment="1">
      <alignment horizontal="left" indent="1"/>
    </xf>
    <xf numFmtId="168" fontId="3" fillId="0" borderId="0" xfId="17" applyNumberFormat="1" applyFont="1" applyBorder="1" applyAlignment="1">
      <alignment horizontal="left" vertical="justify"/>
    </xf>
    <xf numFmtId="169" fontId="0" fillId="0" borderId="0" xfId="17" applyNumberFormat="1" applyFont="1" applyFill="1" applyBorder="1"/>
    <xf numFmtId="167" fontId="0" fillId="0" borderId="0" xfId="17" applyNumberFormat="1" applyFont="1" applyFill="1" applyBorder="1"/>
    <xf numFmtId="170" fontId="3" fillId="0" borderId="0" xfId="96" applyNumberFormat="1" applyFont="1" applyBorder="1"/>
    <xf numFmtId="170" fontId="3" fillId="0" borderId="0" xfId="0" applyNumberFormat="1" applyFont="1" applyBorder="1" applyAlignment="1">
      <alignment horizontal="left" indent="1"/>
    </xf>
    <xf numFmtId="170" fontId="5" fillId="0" borderId="0" xfId="71" applyNumberFormat="1" applyFont="1" applyBorder="1" applyAlignment="1">
      <alignment horizontal="left" indent="2"/>
    </xf>
    <xf numFmtId="170" fontId="5" fillId="0" borderId="0" xfId="71" applyNumberFormat="1" applyFont="1" applyBorder="1" applyAlignment="1">
      <alignment horizontal="left" indent="3"/>
    </xf>
    <xf numFmtId="170" fontId="4" fillId="0" borderId="0" xfId="96" applyNumberFormat="1" applyFont="1" applyFill="1" applyBorder="1" applyAlignment="1">
      <alignment horizontal="left" indent="1"/>
    </xf>
    <xf numFmtId="170" fontId="3" fillId="0" borderId="0" xfId="96" applyNumberFormat="1" applyFont="1" applyAlignment="1">
      <alignment horizontal="center"/>
    </xf>
    <xf numFmtId="170" fontId="3" fillId="0" borderId="1" xfId="17" applyNumberFormat="1" applyFont="1" applyBorder="1" applyAlignment="1">
      <alignment horizontal="center" vertical="center" wrapText="1"/>
    </xf>
    <xf numFmtId="170" fontId="3" fillId="0" borderId="2" xfId="17" applyNumberFormat="1" applyFont="1" applyBorder="1" applyAlignment="1">
      <alignment horizontal="center"/>
    </xf>
    <xf numFmtId="170" fontId="3" fillId="0" borderId="1" xfId="17" applyNumberFormat="1" applyFont="1" applyBorder="1" applyAlignment="1">
      <alignment horizontal="center"/>
    </xf>
    <xf numFmtId="170" fontId="3" fillId="0" borderId="0" xfId="17" applyNumberFormat="1" applyFont="1" applyBorder="1"/>
    <xf numFmtId="170" fontId="3" fillId="0" borderId="0" xfId="17" applyNumberFormat="1" applyFont="1" applyBorder="1" applyAlignment="1">
      <alignment horizontal="left" indent="1"/>
    </xf>
    <xf numFmtId="170" fontId="0" fillId="0" borderId="0" xfId="17" applyNumberFormat="1" applyFont="1" applyBorder="1" applyAlignment="1">
      <alignment horizontal="left" indent="2"/>
    </xf>
    <xf numFmtId="169" fontId="0" fillId="0" borderId="0" xfId="0" applyNumberFormat="1" applyFill="1"/>
    <xf numFmtId="169" fontId="0" fillId="0" borderId="0" xfId="17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8" fontId="0" fillId="0" borderId="1" xfId="17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170" fontId="0" fillId="0" borderId="0" xfId="0" applyNumberFormat="1" applyFill="1" applyBorder="1"/>
    <xf numFmtId="0" fontId="3" fillId="0" borderId="0" xfId="0" applyFont="1" applyFill="1" applyBorder="1" applyAlignment="1">
      <alignment horizontal="left" indent="1"/>
    </xf>
    <xf numFmtId="168" fontId="0" fillId="0" borderId="0" xfId="17" applyNumberFormat="1" applyFont="1" applyFill="1" applyBorder="1" applyAlignment="1">
      <alignment horizontal="left" indent="2"/>
    </xf>
    <xf numFmtId="168" fontId="0" fillId="0" borderId="0" xfId="17" applyNumberFormat="1" applyFont="1" applyFill="1" applyBorder="1" applyAlignment="1">
      <alignment horizontal="left" indent="1"/>
    </xf>
    <xf numFmtId="169" fontId="0" fillId="0" borderId="0" xfId="17" applyNumberFormat="1" applyFont="1" applyFill="1" applyBorder="1" applyAlignment="1">
      <alignment horizontal="center"/>
    </xf>
    <xf numFmtId="168" fontId="0" fillId="0" borderId="0" xfId="17" applyNumberFormat="1" applyFont="1" applyFill="1" applyBorder="1" applyAlignment="1">
      <alignment horizontal="left" indent="3"/>
    </xf>
    <xf numFmtId="0" fontId="0" fillId="0" borderId="0" xfId="0" applyFill="1" applyBorder="1"/>
    <xf numFmtId="168" fontId="5" fillId="0" borderId="0" xfId="71" applyNumberFormat="1" applyFont="1" applyFill="1" applyBorder="1" applyAlignment="1">
      <alignment horizontal="left" indent="2"/>
    </xf>
    <xf numFmtId="168" fontId="5" fillId="0" borderId="0" xfId="71" applyNumberFormat="1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center" vertical="center" wrapText="1"/>
    </xf>
    <xf numFmtId="168" fontId="3" fillId="0" borderId="1" xfId="17" applyNumberFormat="1" applyFont="1" applyFill="1" applyBorder="1"/>
    <xf numFmtId="169" fontId="3" fillId="0" borderId="1" xfId="17" applyNumberFormat="1" applyFont="1" applyFill="1" applyBorder="1"/>
    <xf numFmtId="169" fontId="5" fillId="0" borderId="1" xfId="17" applyNumberFormat="1" applyFont="1" applyFill="1" applyBorder="1"/>
    <xf numFmtId="169" fontId="3" fillId="0" borderId="1" xfId="17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 indent="1"/>
    </xf>
    <xf numFmtId="169" fontId="0" fillId="0" borderId="0" xfId="0" applyNumberFormat="1" applyFill="1" applyBorder="1"/>
    <xf numFmtId="167" fontId="3" fillId="0" borderId="0" xfId="17" applyNumberFormat="1" applyFont="1" applyFill="1" applyBorder="1"/>
    <xf numFmtId="0" fontId="3" fillId="0" borderId="0" xfId="0" applyFont="1" applyBorder="1" applyAlignment="1">
      <alignment vertical="center" wrapText="1"/>
    </xf>
    <xf numFmtId="168" fontId="5" fillId="0" borderId="0" xfId="17" applyNumberFormat="1" applyFont="1" applyFill="1" applyBorder="1"/>
    <xf numFmtId="167" fontId="5" fillId="0" borderId="0" xfId="17" applyNumberFormat="1" applyFont="1" applyFill="1" applyBorder="1"/>
    <xf numFmtId="0" fontId="2" fillId="0" borderId="0" xfId="93" applyFill="1"/>
    <xf numFmtId="0" fontId="3" fillId="0" borderId="0" xfId="93" applyFont="1" applyFill="1"/>
    <xf numFmtId="169" fontId="2" fillId="0" borderId="0" xfId="93" applyNumberFormat="1" applyFill="1"/>
    <xf numFmtId="168" fontId="3" fillId="0" borderId="0" xfId="76" applyNumberFormat="1" applyFont="1" applyFill="1" applyBorder="1"/>
    <xf numFmtId="168" fontId="2" fillId="0" borderId="0" xfId="71" applyNumberFormat="1" applyFill="1"/>
    <xf numFmtId="169" fontId="2" fillId="0" borderId="0" xfId="71" applyNumberFormat="1" applyFill="1"/>
    <xf numFmtId="167" fontId="2" fillId="0" borderId="0" xfId="71" applyNumberFormat="1" applyFill="1"/>
    <xf numFmtId="168" fontId="3" fillId="0" borderId="0" xfId="71" applyNumberFormat="1" applyFont="1" applyFill="1" applyAlignment="1">
      <alignment horizontal="center"/>
    </xf>
    <xf numFmtId="167" fontId="2" fillId="0" borderId="0" xfId="93" applyNumberFormat="1" applyFill="1"/>
    <xf numFmtId="0" fontId="3" fillId="0" borderId="0" xfId="93" applyFont="1" applyFill="1" applyAlignment="1">
      <alignment horizontal="center"/>
    </xf>
    <xf numFmtId="168" fontId="3" fillId="0" borderId="0" xfId="0" applyNumberFormat="1" applyFont="1" applyFill="1" applyBorder="1"/>
    <xf numFmtId="168" fontId="3" fillId="0" borderId="2" xfId="17" applyNumberFormat="1" applyFont="1" applyFill="1" applyBorder="1" applyAlignment="1">
      <alignment horizontal="center"/>
    </xf>
    <xf numFmtId="169" fontId="3" fillId="0" borderId="2" xfId="17" applyNumberFormat="1" applyFont="1" applyFill="1" applyBorder="1" applyAlignment="1">
      <alignment horizontal="center"/>
    </xf>
    <xf numFmtId="168" fontId="2" fillId="0" borderId="0" xfId="17" applyNumberFormat="1" applyFill="1" applyBorder="1"/>
    <xf numFmtId="169" fontId="2" fillId="0" borderId="0" xfId="17" applyNumberFormat="1" applyFill="1" applyBorder="1"/>
    <xf numFmtId="168" fontId="0" fillId="0" borderId="0" xfId="0" applyNumberFormat="1" applyFill="1"/>
    <xf numFmtId="171" fontId="3" fillId="0" borderId="0" xfId="0" applyNumberFormat="1" applyFont="1" applyFill="1" applyAlignment="1">
      <alignment horizontal="center"/>
    </xf>
    <xf numFmtId="169" fontId="0" fillId="0" borderId="1" xfId="17" applyNumberFormat="1" applyFont="1" applyFill="1" applyBorder="1"/>
    <xf numFmtId="167" fontId="3" fillId="0" borderId="0" xfId="17" applyNumberFormat="1" applyFont="1" applyFill="1" applyBorder="1" applyAlignment="1">
      <alignment horizontal="right"/>
    </xf>
    <xf numFmtId="168" fontId="3" fillId="0" borderId="0" xfId="17" applyNumberFormat="1" applyFont="1" applyFill="1" applyBorder="1" applyAlignment="1">
      <alignment horizontal="right"/>
    </xf>
    <xf numFmtId="167" fontId="0" fillId="0" borderId="0" xfId="17" applyNumberFormat="1" applyFont="1" applyFill="1" applyBorder="1" applyAlignment="1">
      <alignment horizontal="right"/>
    </xf>
    <xf numFmtId="167" fontId="5" fillId="0" borderId="0" xfId="17" applyNumberFormat="1" applyFont="1" applyFill="1" applyBorder="1" applyAlignment="1">
      <alignment horizontal="right"/>
    </xf>
    <xf numFmtId="168" fontId="5" fillId="0" borderId="0" xfId="17" applyNumberFormat="1" applyFont="1" applyFill="1" applyBorder="1" applyAlignment="1">
      <alignment horizontal="right"/>
    </xf>
    <xf numFmtId="168" fontId="3" fillId="0" borderId="0" xfId="17" applyNumberFormat="1" applyFont="1" applyBorder="1" applyAlignment="1">
      <alignment horizontal="right" vertical="justify"/>
    </xf>
    <xf numFmtId="168" fontId="3" fillId="0" borderId="0" xfId="17" applyNumberFormat="1" applyFont="1" applyBorder="1" applyAlignment="1">
      <alignment horizontal="right"/>
    </xf>
    <xf numFmtId="167" fontId="0" fillId="0" borderId="0" xfId="17" applyNumberFormat="1" applyFont="1" applyFill="1" applyAlignment="1">
      <alignment horizontal="right"/>
    </xf>
    <xf numFmtId="167" fontId="3" fillId="0" borderId="0" xfId="17" applyNumberFormat="1" applyFont="1" applyBorder="1" applyAlignment="1">
      <alignment horizontal="right"/>
    </xf>
    <xf numFmtId="167" fontId="5" fillId="0" borderId="0" xfId="17" applyNumberFormat="1" applyFont="1" applyBorder="1" applyAlignment="1">
      <alignment horizontal="right"/>
    </xf>
    <xf numFmtId="0" fontId="5" fillId="0" borderId="0" xfId="0" applyFont="1" applyFill="1"/>
    <xf numFmtId="169" fontId="5" fillId="0" borderId="0" xfId="17" applyNumberFormat="1" applyFont="1" applyFill="1" applyBorder="1"/>
    <xf numFmtId="167" fontId="0" fillId="0" borderId="0" xfId="17" applyNumberFormat="1" applyFont="1" applyFill="1"/>
    <xf numFmtId="168" fontId="3" fillId="0" borderId="0" xfId="17" applyNumberFormat="1" applyFont="1" applyFill="1" applyBorder="1" applyAlignment="1">
      <alignment horizontal="left" indent="1"/>
    </xf>
    <xf numFmtId="168" fontId="3" fillId="0" borderId="0" xfId="17" applyNumberFormat="1" applyFont="1" applyFill="1"/>
    <xf numFmtId="168" fontId="5" fillId="0" borderId="0" xfId="17" applyNumberFormat="1" applyFont="1" applyFill="1" applyBorder="1" applyAlignment="1">
      <alignment horizontal="left" indent="1"/>
    </xf>
    <xf numFmtId="168" fontId="5" fillId="0" borderId="0" xfId="17" applyNumberFormat="1" applyFont="1" applyFill="1"/>
    <xf numFmtId="167" fontId="5" fillId="0" borderId="0" xfId="17" applyNumberFormat="1" applyFont="1" applyFill="1"/>
    <xf numFmtId="168" fontId="0" fillId="0" borderId="0" xfId="17" applyNumberFormat="1" applyFont="1" applyBorder="1" applyAlignment="1">
      <alignment horizontal="left" indent="2"/>
    </xf>
    <xf numFmtId="167" fontId="3" fillId="0" borderId="0" xfId="17" applyNumberFormat="1" applyFont="1" applyFill="1" applyBorder="1" applyAlignment="1">
      <alignment horizontal="center"/>
    </xf>
    <xf numFmtId="167" fontId="5" fillId="0" borderId="0" xfId="17" applyNumberFormat="1" applyFont="1" applyFill="1" applyBorder="1" applyAlignment="1">
      <alignment horizontal="center"/>
    </xf>
    <xf numFmtId="170" fontId="3" fillId="0" borderId="0" xfId="96" applyNumberFormat="1" applyFont="1" applyBorder="1" applyAlignment="1">
      <alignment horizontal="left" indent="1"/>
    </xf>
    <xf numFmtId="170" fontId="3" fillId="0" borderId="0" xfId="17" applyNumberFormat="1" applyFont="1" applyBorder="1" applyAlignment="1">
      <alignment horizontal="left" vertical="justify"/>
    </xf>
    <xf numFmtId="167" fontId="5" fillId="0" borderId="0" xfId="17" applyNumberFormat="1" applyFont="1"/>
    <xf numFmtId="168" fontId="5" fillId="0" borderId="0" xfId="17" applyNumberFormat="1" applyFont="1" applyFill="1" applyAlignment="1">
      <alignment horizontal="right"/>
    </xf>
    <xf numFmtId="167" fontId="3" fillId="2" borderId="0" xfId="17" applyNumberFormat="1" applyFont="1" applyFill="1" applyBorder="1" applyAlignment="1">
      <alignment horizontal="right"/>
    </xf>
    <xf numFmtId="167" fontId="3" fillId="0" borderId="0" xfId="17" applyNumberFormat="1" applyFont="1"/>
    <xf numFmtId="167" fontId="3" fillId="2" borderId="0" xfId="17" applyNumberFormat="1" applyFont="1" applyFill="1"/>
    <xf numFmtId="169" fontId="11" fillId="0" borderId="0" xfId="17" applyNumberFormat="1" applyFont="1" applyFill="1" applyBorder="1"/>
    <xf numFmtId="0" fontId="11" fillId="0" borderId="1" xfId="93" applyFont="1" applyFill="1" applyBorder="1"/>
    <xf numFmtId="168" fontId="11" fillId="0" borderId="1" xfId="93" applyNumberFormat="1" applyFont="1" applyFill="1" applyBorder="1"/>
    <xf numFmtId="169" fontId="11" fillId="0" borderId="1" xfId="93" applyNumberFormat="1" applyFont="1" applyFill="1" applyBorder="1"/>
    <xf numFmtId="168" fontId="11" fillId="0" borderId="0" xfId="17" applyNumberFormat="1" applyFont="1" applyFill="1"/>
    <xf numFmtId="0" fontId="11" fillId="0" borderId="0" xfId="93" applyFont="1" applyFill="1"/>
    <xf numFmtId="169" fontId="11" fillId="0" borderId="0" xfId="71" applyNumberFormat="1" applyFont="1" applyFill="1" applyBorder="1"/>
    <xf numFmtId="168" fontId="11" fillId="0" borderId="0" xfId="71" applyNumberFormat="1" applyFont="1" applyFill="1" applyBorder="1"/>
    <xf numFmtId="167" fontId="11" fillId="0" borderId="0" xfId="71" applyNumberFormat="1" applyFont="1" applyFill="1" applyBorder="1"/>
    <xf numFmtId="168" fontId="11" fillId="0" borderId="0" xfId="71" applyNumberFormat="1" applyFont="1" applyFill="1"/>
    <xf numFmtId="169" fontId="11" fillId="0" borderId="0" xfId="71" applyNumberFormat="1" applyFont="1" applyFill="1"/>
    <xf numFmtId="167" fontId="11" fillId="0" borderId="0" xfId="71" applyNumberFormat="1" applyFont="1" applyFill="1"/>
    <xf numFmtId="169" fontId="11" fillId="0" borderId="0" xfId="93" applyNumberFormat="1" applyFont="1" applyFill="1"/>
    <xf numFmtId="168" fontId="11" fillId="0" borderId="1" xfId="71" applyNumberFormat="1" applyFont="1" applyFill="1" applyBorder="1"/>
    <xf numFmtId="169" fontId="11" fillId="0" borderId="1" xfId="71" applyNumberFormat="1" applyFont="1" applyFill="1" applyBorder="1"/>
    <xf numFmtId="167" fontId="11" fillId="0" borderId="0" xfId="93" applyNumberFormat="1" applyFont="1" applyFill="1"/>
    <xf numFmtId="0" fontId="11" fillId="0" borderId="0" xfId="96" applyFont="1"/>
    <xf numFmtId="0" fontId="11" fillId="0" borderId="1" xfId="96" applyFont="1" applyBorder="1"/>
    <xf numFmtId="168" fontId="11" fillId="0" borderId="0" xfId="17" applyNumberFormat="1" applyFont="1" applyBorder="1"/>
    <xf numFmtId="168" fontId="11" fillId="0" borderId="0" xfId="17" applyNumberFormat="1" applyFont="1"/>
    <xf numFmtId="0" fontId="11" fillId="0" borderId="0" xfId="96" applyFont="1" applyBorder="1"/>
    <xf numFmtId="168" fontId="11" fillId="0" borderId="0" xfId="17" applyNumberFormat="1" applyFont="1" applyBorder="1" applyAlignment="1">
      <alignment horizontal="right"/>
    </xf>
    <xf numFmtId="167" fontId="11" fillId="0" borderId="1" xfId="17" applyNumberFormat="1" applyFont="1" applyBorder="1"/>
    <xf numFmtId="170" fontId="11" fillId="0" borderId="0" xfId="96" applyNumberFormat="1" applyFont="1" applyBorder="1"/>
    <xf numFmtId="167" fontId="11" fillId="0" borderId="0" xfId="17" applyNumberFormat="1" applyFont="1"/>
    <xf numFmtId="170" fontId="11" fillId="0" borderId="0" xfId="17" applyNumberFormat="1" applyFont="1" applyBorder="1" applyAlignment="1">
      <alignment horizontal="left" indent="2"/>
    </xf>
    <xf numFmtId="170" fontId="11" fillId="0" borderId="0" xfId="17" applyNumberFormat="1" applyFont="1" applyBorder="1" applyAlignment="1">
      <alignment horizontal="left" indent="3"/>
    </xf>
    <xf numFmtId="170" fontId="11" fillId="0" borderId="0" xfId="96" applyNumberFormat="1" applyFont="1" applyAlignment="1">
      <alignment horizontal="left" indent="1"/>
    </xf>
    <xf numFmtId="170" fontId="11" fillId="0" borderId="0" xfId="96" applyNumberFormat="1" applyFont="1" applyBorder="1" applyAlignment="1">
      <alignment horizontal="left" indent="1"/>
    </xf>
    <xf numFmtId="170" fontId="11" fillId="0" borderId="0" xfId="96" applyNumberFormat="1" applyFont="1"/>
    <xf numFmtId="167" fontId="11" fillId="0" borderId="0" xfId="17" applyNumberFormat="1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168" fontId="2" fillId="0" borderId="2" xfId="17" applyNumberFormat="1" applyFill="1" applyBorder="1" applyAlignment="1">
      <alignment horizontal="left" indent="1"/>
    </xf>
    <xf numFmtId="0" fontId="0" fillId="0" borderId="2" xfId="0" applyFill="1" applyBorder="1"/>
    <xf numFmtId="169" fontId="0" fillId="0" borderId="2" xfId="0" applyNumberFormat="1" applyFill="1" applyBorder="1"/>
    <xf numFmtId="167" fontId="5" fillId="0" borderId="2" xfId="17" applyNumberFormat="1" applyFont="1" applyFill="1" applyBorder="1"/>
    <xf numFmtId="168" fontId="3" fillId="0" borderId="0" xfId="69" applyNumberFormat="1" applyFont="1" applyFill="1" applyBorder="1"/>
    <xf numFmtId="168" fontId="12" fillId="0" borderId="0" xfId="69" applyNumberFormat="1" applyFill="1" applyBorder="1"/>
    <xf numFmtId="168" fontId="12" fillId="0" borderId="0" xfId="69" applyNumberFormat="1" applyFont="1" applyFill="1" applyBorder="1" applyAlignment="1">
      <alignment horizontal="left" indent="1"/>
    </xf>
    <xf numFmtId="168" fontId="12" fillId="0" borderId="0" xfId="69" applyNumberFormat="1" applyFont="1" applyFill="1" applyBorder="1" applyAlignment="1">
      <alignment horizontal="left" indent="2"/>
    </xf>
    <xf numFmtId="168" fontId="12" fillId="0" borderId="0" xfId="69" applyNumberFormat="1" applyFill="1" applyBorder="1" applyAlignment="1">
      <alignment horizontal="left" indent="1"/>
    </xf>
    <xf numFmtId="167" fontId="3" fillId="0" borderId="2" xfId="70" applyNumberFormat="1" applyFont="1" applyBorder="1" applyAlignment="1">
      <alignment horizontal="center"/>
    </xf>
    <xf numFmtId="169" fontId="3" fillId="0" borderId="2" xfId="70" applyNumberFormat="1" applyFont="1" applyBorder="1" applyAlignment="1">
      <alignment horizontal="center"/>
    </xf>
    <xf numFmtId="169" fontId="3" fillId="0" borderId="2" xfId="70" applyNumberFormat="1" applyFont="1" applyFill="1" applyBorder="1" applyAlignment="1">
      <alignment horizontal="center"/>
    </xf>
    <xf numFmtId="167" fontId="3" fillId="0" borderId="2" xfId="70" applyNumberFormat="1" applyFont="1" applyFill="1" applyBorder="1" applyAlignment="1">
      <alignment horizontal="center"/>
    </xf>
    <xf numFmtId="168" fontId="0" fillId="0" borderId="2" xfId="17" applyNumberFormat="1" applyFont="1" applyFill="1" applyBorder="1" applyAlignment="1">
      <alignment horizontal="left" indent="2"/>
    </xf>
    <xf numFmtId="167" fontId="0" fillId="0" borderId="2" xfId="17" applyNumberFormat="1" applyFont="1" applyFill="1" applyBorder="1"/>
    <xf numFmtId="169" fontId="0" fillId="0" borderId="2" xfId="17" applyNumberFormat="1" applyFont="1" applyFill="1" applyBorder="1"/>
    <xf numFmtId="168" fontId="0" fillId="0" borderId="2" xfId="17" applyNumberFormat="1" applyFont="1" applyFill="1" applyBorder="1"/>
    <xf numFmtId="168" fontId="0" fillId="0" borderId="0" xfId="19" applyNumberFormat="1" applyFont="1" applyFill="1" applyBorder="1" applyAlignment="1">
      <alignment horizontal="left" indent="2"/>
    </xf>
    <xf numFmtId="168" fontId="0" fillId="0" borderId="0" xfId="19" applyNumberFormat="1" applyFont="1" applyFill="1" applyBorder="1" applyAlignment="1">
      <alignment horizontal="left" indent="3"/>
    </xf>
    <xf numFmtId="167" fontId="3" fillId="0" borderId="0" xfId="19" applyNumberFormat="1" applyFont="1" applyFill="1" applyBorder="1"/>
    <xf numFmtId="167" fontId="3" fillId="0" borderId="0" xfId="19" applyNumberFormat="1" applyFont="1" applyFill="1" applyBorder="1" applyAlignment="1">
      <alignment horizontal="left" indent="1"/>
    </xf>
    <xf numFmtId="0" fontId="0" fillId="0" borderId="2" xfId="0" applyBorder="1"/>
    <xf numFmtId="168" fontId="3" fillId="0" borderId="0" xfId="72" applyNumberFormat="1" applyFont="1" applyFill="1" applyBorder="1"/>
    <xf numFmtId="168" fontId="5" fillId="0" borderId="0" xfId="72" applyNumberFormat="1" applyFont="1" applyFill="1" applyBorder="1" applyAlignment="1">
      <alignment horizontal="left" indent="2"/>
    </xf>
    <xf numFmtId="168" fontId="5" fillId="0" borderId="0" xfId="72" applyNumberFormat="1" applyFont="1" applyFill="1" applyBorder="1" applyAlignment="1">
      <alignment horizontal="left" indent="3"/>
    </xf>
    <xf numFmtId="168" fontId="3" fillId="0" borderId="0" xfId="72" applyNumberFormat="1" applyFont="1" applyFill="1" applyBorder="1" applyAlignment="1">
      <alignment horizontal="left"/>
    </xf>
    <xf numFmtId="168" fontId="3" fillId="0" borderId="0" xfId="72" applyNumberFormat="1" applyFont="1" applyFill="1" applyBorder="1" applyAlignment="1">
      <alignment horizontal="left" indent="1"/>
    </xf>
    <xf numFmtId="168" fontId="12" fillId="0" borderId="0" xfId="72" applyNumberFormat="1" applyFont="1" applyFill="1" applyBorder="1" applyAlignment="1">
      <alignment horizontal="left" indent="1"/>
    </xf>
    <xf numFmtId="168" fontId="12" fillId="0" borderId="0" xfId="72" applyNumberFormat="1" applyFont="1" applyFill="1" applyBorder="1" applyAlignment="1">
      <alignment horizontal="left" indent="2"/>
    </xf>
    <xf numFmtId="168" fontId="12" fillId="0" borderId="0" xfId="72" applyNumberFormat="1" applyFill="1" applyBorder="1" applyAlignment="1">
      <alignment horizontal="left" indent="2"/>
    </xf>
    <xf numFmtId="168" fontId="5" fillId="0" borderId="0" xfId="72" applyNumberFormat="1" applyFont="1" applyFill="1" applyBorder="1" applyAlignment="1">
      <alignment horizontal="left" indent="1"/>
    </xf>
    <xf numFmtId="167" fontId="3" fillId="0" borderId="0" xfId="72" applyNumberFormat="1" applyFont="1" applyFill="1" applyBorder="1" applyAlignment="1">
      <alignment horizontal="left" indent="1"/>
    </xf>
    <xf numFmtId="168" fontId="5" fillId="0" borderId="0" xfId="73" applyNumberFormat="1" applyFont="1" applyFill="1" applyBorder="1" applyAlignment="1">
      <alignment horizontal="left" indent="2"/>
    </xf>
    <xf numFmtId="168" fontId="3" fillId="0" borderId="0" xfId="73" applyNumberFormat="1" applyFont="1" applyFill="1" applyBorder="1" applyAlignment="1">
      <alignment horizontal="left" indent="1"/>
    </xf>
    <xf numFmtId="168" fontId="3" fillId="0" borderId="0" xfId="74" applyNumberFormat="1" applyFont="1" applyFill="1" applyBorder="1"/>
    <xf numFmtId="168" fontId="3" fillId="0" borderId="0" xfId="74" applyNumberFormat="1" applyFont="1" applyFill="1" applyBorder="1" applyAlignment="1">
      <alignment horizontal="left"/>
    </xf>
    <xf numFmtId="168" fontId="3" fillId="0" borderId="0" xfId="74" applyNumberFormat="1" applyFont="1" applyFill="1" applyBorder="1" applyAlignment="1">
      <alignment horizontal="left" indent="1"/>
    </xf>
    <xf numFmtId="168" fontId="12" fillId="0" borderId="0" xfId="74" applyNumberFormat="1" applyFont="1" applyFill="1" applyBorder="1" applyAlignment="1">
      <alignment horizontal="left" indent="2"/>
    </xf>
    <xf numFmtId="0" fontId="3" fillId="0" borderId="2" xfId="94" applyFont="1" applyFill="1" applyBorder="1" applyAlignment="1">
      <alignment horizontal="center" vertical="justify"/>
    </xf>
    <xf numFmtId="169" fontId="3" fillId="0" borderId="2" xfId="94" applyNumberFormat="1" applyFont="1" applyFill="1" applyBorder="1" applyAlignment="1">
      <alignment horizontal="center" vertical="justify"/>
    </xf>
    <xf numFmtId="168" fontId="5" fillId="0" borderId="2" xfId="71" applyNumberFormat="1" applyFont="1" applyFill="1" applyBorder="1" applyAlignment="1">
      <alignment horizontal="left" indent="2"/>
    </xf>
    <xf numFmtId="168" fontId="5" fillId="0" borderId="2" xfId="71" applyNumberFormat="1" applyFont="1" applyFill="1" applyBorder="1" applyAlignment="1">
      <alignment horizontal="left" indent="1"/>
    </xf>
    <xf numFmtId="169" fontId="11" fillId="0" borderId="2" xfId="71" applyNumberFormat="1" applyFont="1" applyFill="1" applyBorder="1"/>
    <xf numFmtId="168" fontId="0" fillId="0" borderId="2" xfId="17" applyNumberFormat="1" applyFont="1" applyFill="1" applyBorder="1" applyAlignment="1">
      <alignment horizontal="left" indent="1"/>
    </xf>
    <xf numFmtId="167" fontId="11" fillId="0" borderId="2" xfId="71" applyNumberFormat="1" applyFont="1" applyFill="1" applyBorder="1"/>
    <xf numFmtId="165" fontId="0" fillId="0" borderId="2" xfId="18" applyFont="1" applyFill="1" applyBorder="1" applyAlignment="1">
      <alignment horizontal="right"/>
    </xf>
    <xf numFmtId="0" fontId="11" fillId="0" borderId="2" xfId="96" applyFont="1" applyBorder="1"/>
    <xf numFmtId="170" fontId="5" fillId="0" borderId="2" xfId="96" applyNumberFormat="1" applyFont="1" applyBorder="1"/>
    <xf numFmtId="170" fontId="11" fillId="0" borderId="2" xfId="96" applyNumberFormat="1" applyFont="1" applyBorder="1"/>
    <xf numFmtId="170" fontId="0" fillId="0" borderId="2" xfId="17" applyNumberFormat="1" applyFont="1" applyBorder="1" applyAlignment="1">
      <alignment horizontal="left" indent="2"/>
    </xf>
    <xf numFmtId="168" fontId="11" fillId="0" borderId="2" xfId="17" applyNumberFormat="1" applyFont="1" applyBorder="1" applyAlignment="1">
      <alignment horizontal="left" indent="2"/>
    </xf>
    <xf numFmtId="0" fontId="4" fillId="0" borderId="0" xfId="99" applyFont="1" applyFill="1" applyBorder="1" applyAlignment="1">
      <alignment horizontal="left" indent="1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0" xfId="0" applyNumberFormat="1" applyFont="1" applyFill="1"/>
    <xf numFmtId="168" fontId="3" fillId="0" borderId="0" xfId="17" applyNumberFormat="1" applyFont="1" applyFill="1" applyBorder="1" applyAlignment="1">
      <alignment horizontal="right" vertical="justify"/>
    </xf>
    <xf numFmtId="168" fontId="11" fillId="0" borderId="0" xfId="17" applyNumberFormat="1" applyFont="1" applyFill="1" applyBorder="1" applyAlignment="1">
      <alignment horizontal="right"/>
    </xf>
    <xf numFmtId="168" fontId="11" fillId="0" borderId="0" xfId="17" applyNumberFormat="1" applyFont="1" applyFill="1" applyAlignment="1">
      <alignment horizontal="right"/>
    </xf>
    <xf numFmtId="167" fontId="3" fillId="0" borderId="0" xfId="17" applyNumberFormat="1" applyFont="1" applyFill="1"/>
    <xf numFmtId="173" fontId="2" fillId="0" borderId="0" xfId="93" applyNumberFormat="1" applyFill="1"/>
    <xf numFmtId="173" fontId="14" fillId="0" borderId="0" xfId="101" applyNumberFormat="1" applyFont="1" applyBorder="1" applyAlignment="1">
      <alignment horizontal="right" vertical="top"/>
    </xf>
    <xf numFmtId="168" fontId="2" fillId="0" borderId="0" xfId="93" applyNumberFormat="1" applyFill="1"/>
    <xf numFmtId="167" fontId="2" fillId="0" borderId="0" xfId="17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68" fontId="3" fillId="0" borderId="2" xfId="17" applyNumberFormat="1" applyFont="1" applyFill="1" applyBorder="1" applyAlignment="1">
      <alignment horizontal="center" vertical="center" wrapText="1"/>
    </xf>
    <xf numFmtId="168" fontId="11" fillId="0" borderId="0" xfId="17" applyNumberFormat="1" applyFont="1" applyFill="1" applyBorder="1"/>
    <xf numFmtId="168" fontId="2" fillId="3" borderId="0" xfId="17" applyNumberFormat="1" applyFont="1" applyFill="1" applyBorder="1" applyAlignment="1">
      <alignment horizontal="right"/>
    </xf>
    <xf numFmtId="167" fontId="2" fillId="3" borderId="0" xfId="17" applyNumberFormat="1" applyFont="1" applyFill="1" applyBorder="1" applyAlignment="1">
      <alignment horizontal="right"/>
    </xf>
    <xf numFmtId="168" fontId="3" fillId="0" borderId="1" xfId="1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8" fontId="7" fillId="0" borderId="1" xfId="17" applyNumberFormat="1" applyFont="1" applyFill="1" applyBorder="1" applyAlignment="1">
      <alignment horizontal="center"/>
    </xf>
    <xf numFmtId="169" fontId="7" fillId="0" borderId="1" xfId="17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7" fontId="3" fillId="0" borderId="1" xfId="70" applyNumberFormat="1" applyFont="1" applyBorder="1" applyAlignment="1">
      <alignment horizontal="center" vertical="center"/>
    </xf>
    <xf numFmtId="167" fontId="3" fillId="0" borderId="0" xfId="70" applyNumberFormat="1" applyFont="1" applyBorder="1" applyAlignment="1">
      <alignment horizontal="center" vertical="center"/>
    </xf>
    <xf numFmtId="167" fontId="3" fillId="0" borderId="2" xfId="70" applyNumberFormat="1" applyFont="1" applyBorder="1" applyAlignment="1">
      <alignment horizontal="center" vertical="center"/>
    </xf>
    <xf numFmtId="167" fontId="7" fillId="0" borderId="1" xfId="70" applyNumberFormat="1" applyFont="1" applyFill="1" applyBorder="1" applyAlignment="1">
      <alignment horizontal="center"/>
    </xf>
    <xf numFmtId="167" fontId="7" fillId="0" borderId="1" xfId="70" applyNumberFormat="1" applyFont="1" applyBorder="1" applyAlignment="1">
      <alignment horizontal="center"/>
    </xf>
    <xf numFmtId="0" fontId="0" fillId="0" borderId="1" xfId="0" applyBorder="1"/>
    <xf numFmtId="0" fontId="0" fillId="0" borderId="0" xfId="0"/>
    <xf numFmtId="167" fontId="3" fillId="0" borderId="1" xfId="70" applyNumberFormat="1" applyFont="1" applyFill="1" applyBorder="1" applyAlignment="1">
      <alignment horizontal="center" vertical="center"/>
    </xf>
    <xf numFmtId="167" fontId="3" fillId="0" borderId="0" xfId="70" applyNumberFormat="1" applyFont="1" applyFill="1" applyBorder="1" applyAlignment="1">
      <alignment horizontal="center" vertical="center"/>
    </xf>
    <xf numFmtId="167" fontId="3" fillId="0" borderId="2" xfId="70" applyNumberFormat="1" applyFont="1" applyFill="1" applyBorder="1" applyAlignment="1">
      <alignment horizontal="center" vertical="center"/>
    </xf>
    <xf numFmtId="167" fontId="7" fillId="0" borderId="1" xfId="70" applyNumberFormat="1" applyFont="1" applyBorder="1" applyAlignment="1">
      <alignment horizontal="center" wrapText="1"/>
    </xf>
    <xf numFmtId="167" fontId="3" fillId="0" borderId="3" xfId="70" applyNumberFormat="1" applyFont="1" applyBorder="1" applyAlignment="1">
      <alignment horizontal="center"/>
    </xf>
    <xf numFmtId="167" fontId="7" fillId="0" borderId="0" xfId="70" applyNumberFormat="1" applyFont="1" applyFill="1" applyBorder="1" applyAlignment="1">
      <alignment horizontal="center"/>
    </xf>
    <xf numFmtId="0" fontId="3" fillId="0" borderId="3" xfId="94" applyFont="1" applyFill="1" applyBorder="1" applyAlignment="1">
      <alignment horizontal="center"/>
    </xf>
    <xf numFmtId="168" fontId="3" fillId="0" borderId="1" xfId="75" applyNumberFormat="1" applyFont="1" applyFill="1" applyBorder="1" applyAlignment="1">
      <alignment horizontal="center" vertical="center"/>
    </xf>
    <xf numFmtId="168" fontId="3" fillId="0" borderId="0" xfId="75" applyNumberFormat="1" applyFont="1" applyFill="1" applyBorder="1" applyAlignment="1">
      <alignment horizontal="center" vertical="center"/>
    </xf>
    <xf numFmtId="168" fontId="3" fillId="0" borderId="2" xfId="75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/>
    </xf>
    <xf numFmtId="0" fontId="8" fillId="0" borderId="0" xfId="94" applyFont="1" applyFill="1" applyBorder="1" applyAlignment="1">
      <alignment horizontal="center"/>
    </xf>
    <xf numFmtId="168" fontId="7" fillId="0" borderId="1" xfId="75" applyNumberFormat="1" applyFont="1" applyFill="1" applyBorder="1" applyAlignment="1">
      <alignment horizontal="center" wrapText="1"/>
    </xf>
    <xf numFmtId="168" fontId="7" fillId="0" borderId="0" xfId="75" applyNumberFormat="1" applyFont="1" applyFill="1" applyBorder="1" applyAlignment="1">
      <alignment horizontal="center" wrapText="1"/>
    </xf>
    <xf numFmtId="168" fontId="7" fillId="0" borderId="0" xfId="75" applyNumberFormat="1" applyFont="1" applyFill="1" applyBorder="1" applyAlignment="1">
      <alignment horizontal="center"/>
    </xf>
    <xf numFmtId="0" fontId="3" fillId="0" borderId="2" xfId="93" applyFont="1" applyFill="1" applyBorder="1" applyAlignment="1">
      <alignment horizontal="center"/>
    </xf>
    <xf numFmtId="0" fontId="3" fillId="0" borderId="0" xfId="93" applyFont="1" applyFill="1" applyAlignment="1">
      <alignment horizontal="center"/>
    </xf>
    <xf numFmtId="0" fontId="3" fillId="0" borderId="0" xfId="95" applyFont="1" applyFill="1" applyAlignment="1">
      <alignment horizontal="center"/>
    </xf>
    <xf numFmtId="168" fontId="7" fillId="0" borderId="1" xfId="17" applyNumberFormat="1" applyFont="1" applyFill="1" applyBorder="1" applyAlignment="1">
      <alignment horizontal="center" wrapText="1"/>
    </xf>
    <xf numFmtId="168" fontId="7" fillId="0" borderId="0" xfId="17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168" fontId="3" fillId="0" borderId="3" xfId="17" applyNumberFormat="1" applyFont="1" applyFill="1" applyBorder="1" applyAlignment="1">
      <alignment horizontal="center"/>
    </xf>
    <xf numFmtId="168" fontId="7" fillId="0" borderId="0" xfId="17" applyNumberFormat="1" applyFont="1" applyFill="1" applyBorder="1" applyAlignment="1">
      <alignment horizontal="center" vertical="center" wrapText="1"/>
    </xf>
    <xf numFmtId="168" fontId="3" fillId="0" borderId="1" xfId="17" applyNumberFormat="1" applyFont="1" applyFill="1" applyBorder="1" applyAlignment="1">
      <alignment horizontal="center" wrapText="1"/>
    </xf>
    <xf numFmtId="169" fontId="3" fillId="0" borderId="1" xfId="17" applyNumberFormat="1" applyFont="1" applyFill="1" applyBorder="1" applyAlignment="1">
      <alignment horizontal="center" wrapText="1"/>
    </xf>
    <xf numFmtId="168" fontId="3" fillId="0" borderId="2" xfId="17" applyNumberFormat="1" applyFont="1" applyFill="1" applyBorder="1" applyAlignment="1">
      <alignment horizontal="center" wrapText="1"/>
    </xf>
    <xf numFmtId="169" fontId="3" fillId="0" borderId="2" xfId="17" applyNumberFormat="1" applyFont="1" applyFill="1" applyBorder="1" applyAlignment="1">
      <alignment horizontal="center" wrapText="1"/>
    </xf>
    <xf numFmtId="169" fontId="3" fillId="0" borderId="3" xfId="17" applyNumberFormat="1" applyFont="1" applyFill="1" applyBorder="1" applyAlignment="1">
      <alignment horizontal="center"/>
    </xf>
    <xf numFmtId="0" fontId="3" fillId="0" borderId="0" xfId="97" applyFont="1" applyAlignment="1">
      <alignment horizontal="center"/>
    </xf>
    <xf numFmtId="0" fontId="3" fillId="0" borderId="0" xfId="98" applyFont="1" applyAlignment="1">
      <alignment horizontal="center"/>
    </xf>
    <xf numFmtId="168" fontId="3" fillId="0" borderId="0" xfId="17" applyNumberFormat="1" applyFont="1" applyBorder="1" applyAlignment="1">
      <alignment horizontal="center" vertical="center" wrapText="1"/>
    </xf>
    <xf numFmtId="0" fontId="3" fillId="0" borderId="0" xfId="96" applyFont="1" applyBorder="1" applyAlignment="1">
      <alignment horizontal="center" vertical="center" wrapText="1"/>
    </xf>
    <xf numFmtId="168" fontId="3" fillId="0" borderId="3" xfId="17" applyNumberFormat="1" applyFont="1" applyBorder="1" applyAlignment="1">
      <alignment horizontal="center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1" xfId="17" applyNumberFormat="1" applyFont="1" applyBorder="1" applyAlignment="1">
      <alignment horizontal="center" vertical="center" wrapText="1"/>
    </xf>
    <xf numFmtId="0" fontId="3" fillId="0" borderId="0" xfId="96" applyFont="1" applyAlignment="1">
      <alignment horizontal="center" wrapText="1"/>
    </xf>
    <xf numFmtId="170" fontId="3" fillId="0" borderId="0" xfId="96" applyNumberFormat="1" applyFont="1" applyAlignment="1">
      <alignment horizontal="center"/>
    </xf>
    <xf numFmtId="170" fontId="3" fillId="0" borderId="1" xfId="17" applyNumberFormat="1" applyFont="1" applyBorder="1" applyAlignment="1">
      <alignment horizontal="center" vertical="center" wrapText="1"/>
    </xf>
    <xf numFmtId="170" fontId="11" fillId="0" borderId="2" xfId="96" applyNumberFormat="1" applyFont="1" applyBorder="1" applyAlignment="1">
      <alignment horizontal="center" vertical="center" wrapText="1"/>
    </xf>
    <xf numFmtId="0" fontId="3" fillId="0" borderId="0" xfId="96" applyFont="1" applyAlignment="1">
      <alignment horizontal="center"/>
    </xf>
    <xf numFmtId="170" fontId="3" fillId="0" borderId="3" xfId="17" applyNumberFormat="1" applyFont="1" applyBorder="1" applyAlignment="1">
      <alignment horizontal="center"/>
    </xf>
  </cellXfs>
  <cellStyles count="102">
    <cellStyle name="Euro" xfId="1"/>
    <cellStyle name="Euro 10" xfId="2"/>
    <cellStyle name="Euro 11" xfId="3"/>
    <cellStyle name="Euro 12" xfId="4"/>
    <cellStyle name="Euro 13" xfId="5"/>
    <cellStyle name="Euro 14" xfId="6"/>
    <cellStyle name="Euro 15" xfId="7"/>
    <cellStyle name="Euro 16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5"/>
    <cellStyle name="Euro 9" xfId="16"/>
    <cellStyle name="Millares" xfId="17" builtinId="3"/>
    <cellStyle name="Millares [0]" xfId="18" builtinId="6"/>
    <cellStyle name="Millares 10" xfId="19"/>
    <cellStyle name="Millares 2" xfId="20"/>
    <cellStyle name="Millares 2 10" xfId="21"/>
    <cellStyle name="Millares 2 11" xfId="22"/>
    <cellStyle name="Millares 2 12" xfId="23"/>
    <cellStyle name="Millares 2 13" xfId="24"/>
    <cellStyle name="Millares 2 14" xfId="25"/>
    <cellStyle name="Millares 2 15" xfId="26"/>
    <cellStyle name="Millares 2 16" xfId="27"/>
    <cellStyle name="Millares 2 2" xfId="28"/>
    <cellStyle name="Millares 2 3" xfId="29"/>
    <cellStyle name="Millares 2 4" xfId="30"/>
    <cellStyle name="Millares 2 5" xfId="31"/>
    <cellStyle name="Millares 2 6" xfId="32"/>
    <cellStyle name="Millares 2 7" xfId="33"/>
    <cellStyle name="Millares 2 8" xfId="34"/>
    <cellStyle name="Millares 2 9" xfId="35"/>
    <cellStyle name="Millares 3" xfId="36"/>
    <cellStyle name="Millares 3 10" xfId="37"/>
    <cellStyle name="Millares 3 11" xfId="38"/>
    <cellStyle name="Millares 3 12" xfId="39"/>
    <cellStyle name="Millares 3 13" xfId="40"/>
    <cellStyle name="Millares 3 14" xfId="41"/>
    <cellStyle name="Millares 3 15" xfId="42"/>
    <cellStyle name="Millares 3 16" xfId="43"/>
    <cellStyle name="Millares 3 2" xfId="44"/>
    <cellStyle name="Millares 3 3" xfId="45"/>
    <cellStyle name="Millares 3 4" xfId="46"/>
    <cellStyle name="Millares 3 5" xfId="47"/>
    <cellStyle name="Millares 3 6" xfId="48"/>
    <cellStyle name="Millares 3 7" xfId="49"/>
    <cellStyle name="Millares 3 8" xfId="50"/>
    <cellStyle name="Millares 3 9" xfId="51"/>
    <cellStyle name="Millares 4 10" xfId="52"/>
    <cellStyle name="Millares 4 11" xfId="53"/>
    <cellStyle name="Millares 4 12" xfId="54"/>
    <cellStyle name="Millares 4 13" xfId="55"/>
    <cellStyle name="Millares 4 14" xfId="56"/>
    <cellStyle name="Millares 4 15" xfId="57"/>
    <cellStyle name="Millares 4 16" xfId="58"/>
    <cellStyle name="Millares 4 2" xfId="59"/>
    <cellStyle name="Millares 4 3" xfId="60"/>
    <cellStyle name="Millares 4 4" xfId="61"/>
    <cellStyle name="Millares 4 5" xfId="62"/>
    <cellStyle name="Millares 4 6" xfId="63"/>
    <cellStyle name="Millares 4 7" xfId="64"/>
    <cellStyle name="Millares 4 8" xfId="65"/>
    <cellStyle name="Millares 4 9" xfId="66"/>
    <cellStyle name="Millares 5" xfId="67"/>
    <cellStyle name="Millares 6" xfId="68"/>
    <cellStyle name="Millares 7" xfId="69"/>
    <cellStyle name="Millares 9" xfId="70"/>
    <cellStyle name="Millares_05. Mercado Laboral" xfId="71"/>
    <cellStyle name="Millares_05. Mercado Laboral 12" xfId="72"/>
    <cellStyle name="Millares_05. Mercado Laboral 13" xfId="73"/>
    <cellStyle name="Millares_05. Mercado Laboral 15" xfId="74"/>
    <cellStyle name="Millares_05. Mercado Laboral 16" xfId="75"/>
    <cellStyle name="Millares_cruces de mercado laboral" xfId="76"/>
    <cellStyle name="Normal" xfId="0" builtinId="0"/>
    <cellStyle name="Normal 2" xfId="77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2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100"/>
    <cellStyle name="Normal_05. Mercado Laboral" xfId="93"/>
    <cellStyle name="Normal_05. Mercado Laboral 14" xfId="94"/>
    <cellStyle name="Normal_05. Mercado Laboral 8" xfId="95"/>
    <cellStyle name="Normal_Hoja1" xfId="101"/>
    <cellStyle name="Normal_Mercado Laboral" xfId="96"/>
    <cellStyle name="Normal_Mercado Laboral 15" xfId="97"/>
    <cellStyle name="Normal_Mercado Laboral 16" xfId="98"/>
    <cellStyle name="Normal_Mercado Laboral 17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20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391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8.%20Mercado%20Labo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rcLab"/>
    </sheetNames>
    <sheetDataSet>
      <sheetData sheetId="0">
        <row r="7">
          <cell r="C7">
            <v>6760948.1070078285</v>
          </cell>
          <cell r="D7">
            <v>3192875.4644763572</v>
          </cell>
          <cell r="E7">
            <v>3568072.6425327845</v>
          </cell>
          <cell r="F7">
            <v>3628732.702538522</v>
          </cell>
          <cell r="G7">
            <v>2303155.4909033966</v>
          </cell>
          <cell r="H7">
            <v>1325577.2116350094</v>
          </cell>
        </row>
        <row r="8">
          <cell r="C8">
            <v>914235.06379268959</v>
          </cell>
          <cell r="D8">
            <v>402689.92232150538</v>
          </cell>
          <cell r="E8">
            <v>511545.14147121448</v>
          </cell>
          <cell r="F8">
            <v>495923.54965701932</v>
          </cell>
          <cell r="G8">
            <v>249697.5072523228</v>
          </cell>
          <cell r="H8">
            <v>246226.04240472347</v>
          </cell>
        </row>
        <row r="9">
          <cell r="C9">
            <v>543304.79319941823</v>
          </cell>
          <cell r="D9">
            <v>240527.62456179675</v>
          </cell>
          <cell r="E9">
            <v>302777.16863765212</v>
          </cell>
          <cell r="F9">
            <v>304002.6952726139</v>
          </cell>
          <cell r="G9">
            <v>165950.72433425864</v>
          </cell>
          <cell r="H9">
            <v>138051.97093835988</v>
          </cell>
        </row>
        <row r="10">
          <cell r="C10">
            <v>1783610.0657587308</v>
          </cell>
          <cell r="D10">
            <v>814763.17403868341</v>
          </cell>
          <cell r="E10">
            <v>968846.89171994955</v>
          </cell>
          <cell r="F10">
            <v>960167.52400336147</v>
          </cell>
          <cell r="G10">
            <v>547448.62465250678</v>
          </cell>
          <cell r="H10">
            <v>412718.89935078466</v>
          </cell>
        </row>
        <row r="11">
          <cell r="C11">
            <v>3519798.184258088</v>
          </cell>
          <cell r="D11">
            <v>1734894.7435542715</v>
          </cell>
          <cell r="E11">
            <v>1784903.4407038165</v>
          </cell>
          <cell r="F11">
            <v>1868638.9336053801</v>
          </cell>
          <cell r="G11">
            <v>1340058.6346642596</v>
          </cell>
          <cell r="H11">
            <v>528580.29894112039</v>
          </cell>
        </row>
        <row r="13">
          <cell r="C13">
            <v>1466939.934465314</v>
          </cell>
          <cell r="D13">
            <v>712009.52419977193</v>
          </cell>
          <cell r="E13">
            <v>754930.4102655371</v>
          </cell>
          <cell r="F13">
            <v>672275.22088854865</v>
          </cell>
          <cell r="G13">
            <v>520688.37442131911</v>
          </cell>
          <cell r="H13">
            <v>151586.84646723035</v>
          </cell>
        </row>
        <row r="14">
          <cell r="C14">
            <v>1404977.9760356762</v>
          </cell>
          <cell r="D14">
            <v>660089.50665999902</v>
          </cell>
          <cell r="E14">
            <v>744888.46937569324</v>
          </cell>
          <cell r="F14">
            <v>701326.5784113399</v>
          </cell>
          <cell r="G14">
            <v>472993.88717026374</v>
          </cell>
          <cell r="H14">
            <v>228332.69124107267</v>
          </cell>
        </row>
        <row r="15">
          <cell r="C15">
            <v>1363913.5068000646</v>
          </cell>
          <cell r="D15">
            <v>632559.86851231568</v>
          </cell>
          <cell r="E15">
            <v>731353.63828774577</v>
          </cell>
          <cell r="F15">
            <v>713321.88883345039</v>
          </cell>
          <cell r="G15">
            <v>445511.83058687724</v>
          </cell>
          <cell r="H15">
            <v>267810.05824657279</v>
          </cell>
        </row>
        <row r="16">
          <cell r="C16">
            <v>1314703.6044255223</v>
          </cell>
          <cell r="D16">
            <v>618322.68092038657</v>
          </cell>
          <cell r="E16">
            <v>696380.92350509309</v>
          </cell>
          <cell r="F16">
            <v>757028.75225703453</v>
          </cell>
          <cell r="G16">
            <v>444442.32242266362</v>
          </cell>
          <cell r="H16">
            <v>312586.4298343925</v>
          </cell>
        </row>
        <row r="17">
          <cell r="C17">
            <v>1178131.4216212821</v>
          </cell>
          <cell r="D17">
            <v>555163.19946243463</v>
          </cell>
          <cell r="E17">
            <v>622968.22215879255</v>
          </cell>
          <cell r="F17">
            <v>767519.94649661426</v>
          </cell>
          <cell r="G17">
            <v>407650.11187112995</v>
          </cell>
          <cell r="H17">
            <v>359869.83462550124</v>
          </cell>
        </row>
        <row r="18">
          <cell r="C18">
            <v>32281.663661038961</v>
          </cell>
          <cell r="D18">
            <v>14730.684721321311</v>
          </cell>
          <cell r="E18">
            <v>17550.978939717668</v>
          </cell>
          <cell r="F18">
            <v>17260.31565134053</v>
          </cell>
          <cell r="G18">
            <v>11868.96443111173</v>
          </cell>
          <cell r="H18">
            <v>5391.351220228802</v>
          </cell>
        </row>
        <row r="20">
          <cell r="C20">
            <v>769973.91052116617</v>
          </cell>
          <cell r="D20">
            <v>355109.35876278445</v>
          </cell>
          <cell r="E20">
            <v>414864.55175837927</v>
          </cell>
          <cell r="F20">
            <v>408424.62211520429</v>
          </cell>
          <cell r="G20">
            <v>281716.30481929507</v>
          </cell>
          <cell r="H20">
            <v>126708.31729590961</v>
          </cell>
        </row>
        <row r="21">
          <cell r="C21">
            <v>3539667.5267682332</v>
          </cell>
          <cell r="D21">
            <v>1748794.6393314861</v>
          </cell>
          <cell r="E21">
            <v>1790872.887436664</v>
          </cell>
          <cell r="F21">
            <v>1899585.6595576687</v>
          </cell>
          <cell r="G21">
            <v>1308804.7030424303</v>
          </cell>
          <cell r="H21">
            <v>590780.95651522873</v>
          </cell>
        </row>
        <row r="22">
          <cell r="C22">
            <v>1949686.2661224247</v>
          </cell>
          <cell r="D22">
            <v>868193.9147268919</v>
          </cell>
          <cell r="E22">
            <v>1081492.3513954403</v>
          </cell>
          <cell r="F22">
            <v>989760.62144930591</v>
          </cell>
          <cell r="G22">
            <v>556211.25933254475</v>
          </cell>
          <cell r="H22">
            <v>433549.36211675877</v>
          </cell>
        </row>
        <row r="23">
          <cell r="C23">
            <v>483190.68632693228</v>
          </cell>
          <cell r="D23">
            <v>210039.81168601123</v>
          </cell>
          <cell r="E23">
            <v>273150.87464094005</v>
          </cell>
          <cell r="F23">
            <v>317566.99630944413</v>
          </cell>
          <cell r="G23">
            <v>146944.57361676797</v>
          </cell>
          <cell r="H23">
            <v>170622.42269267244</v>
          </cell>
        </row>
        <row r="24">
          <cell r="C24">
            <v>18429.717270259775</v>
          </cell>
          <cell r="D24">
            <v>10737.739969056647</v>
          </cell>
          <cell r="E24">
            <v>7691.9773012031255</v>
          </cell>
          <cell r="F24">
            <v>13394.80310674085</v>
          </cell>
          <cell r="G24">
            <v>9478.6500923108651</v>
          </cell>
          <cell r="H24">
            <v>3916.15301442998</v>
          </cell>
        </row>
        <row r="26">
          <cell r="C26">
            <v>382051.54752863967</v>
          </cell>
          <cell r="D26">
            <v>183945.47715070331</v>
          </cell>
          <cell r="E26">
            <v>198106.07037793702</v>
          </cell>
          <cell r="F26">
            <v>19977.849178465764</v>
          </cell>
          <cell r="G26">
            <v>15657.533503765757</v>
          </cell>
          <cell r="H26">
            <v>4320.3156746999994</v>
          </cell>
        </row>
        <row r="27">
          <cell r="C27">
            <v>728517.75277656049</v>
          </cell>
          <cell r="D27">
            <v>362356.09970581048</v>
          </cell>
          <cell r="E27">
            <v>366161.65307074197</v>
          </cell>
          <cell r="F27">
            <v>127231.89797161263</v>
          </cell>
          <cell r="G27">
            <v>102205.80490261044</v>
          </cell>
          <cell r="H27">
            <v>25026.093069002265</v>
          </cell>
        </row>
        <row r="28">
          <cell r="C28">
            <v>865198.86195680115</v>
          </cell>
          <cell r="D28">
            <v>432972.50585845578</v>
          </cell>
          <cell r="E28">
            <v>432226.35609835183</v>
          </cell>
          <cell r="F28">
            <v>328207.13849945151</v>
          </cell>
          <cell r="G28">
            <v>246439.65609747029</v>
          </cell>
          <cell r="H28">
            <v>81767.482401982226</v>
          </cell>
        </row>
        <row r="29">
          <cell r="C29">
            <v>960257.79077041929</v>
          </cell>
          <cell r="D29">
            <v>485838.41063916037</v>
          </cell>
          <cell r="E29">
            <v>474419.38013128494</v>
          </cell>
          <cell r="F29">
            <v>613314.0950429329</v>
          </cell>
          <cell r="G29">
            <v>407409.27572341578</v>
          </cell>
          <cell r="H29">
            <v>205904.81931951252</v>
          </cell>
        </row>
        <row r="30">
          <cell r="C30">
            <v>613950.66438166576</v>
          </cell>
          <cell r="D30">
            <v>287360.19296434161</v>
          </cell>
          <cell r="E30">
            <v>326590.47141732095</v>
          </cell>
          <cell r="F30">
            <v>419189.84319037228</v>
          </cell>
          <cell r="G30">
            <v>265205.37926898268</v>
          </cell>
          <cell r="H30">
            <v>153984.46392138285</v>
          </cell>
        </row>
        <row r="31">
          <cell r="C31">
            <v>521415.50622850261</v>
          </cell>
          <cell r="D31">
            <v>230565.5549668218</v>
          </cell>
          <cell r="E31">
            <v>290849.95126167394</v>
          </cell>
          <cell r="F31">
            <v>370897.98085716809</v>
          </cell>
          <cell r="G31">
            <v>219223.33121536253</v>
          </cell>
          <cell r="H31">
            <v>151674.64964179951</v>
          </cell>
        </row>
        <row r="32">
          <cell r="C32">
            <v>462841.44029090699</v>
          </cell>
          <cell r="D32">
            <v>202953.44778536589</v>
          </cell>
          <cell r="E32">
            <v>259887.99250553365</v>
          </cell>
          <cell r="F32">
            <v>337511.49605846952</v>
          </cell>
          <cell r="G32">
            <v>191810.09981257521</v>
          </cell>
          <cell r="H32">
            <v>145701.39624589132</v>
          </cell>
        </row>
        <row r="33">
          <cell r="C33">
            <v>415462.79983026377</v>
          </cell>
          <cell r="D33">
            <v>180140.48999480545</v>
          </cell>
          <cell r="E33">
            <v>235322.30983545349</v>
          </cell>
          <cell r="F33">
            <v>319513.45970356907</v>
          </cell>
          <cell r="G33">
            <v>175685.62696630551</v>
          </cell>
          <cell r="H33">
            <v>143827.83273726239</v>
          </cell>
        </row>
        <row r="34">
          <cell r="C34">
            <v>359812.15490188653</v>
          </cell>
          <cell r="D34">
            <v>157566.98126539457</v>
          </cell>
          <cell r="E34">
            <v>202245.1736364892</v>
          </cell>
          <cell r="F34">
            <v>261612.82916404781</v>
          </cell>
          <cell r="G34">
            <v>151574.33440618953</v>
          </cell>
          <cell r="H34">
            <v>110038.49475785931</v>
          </cell>
        </row>
        <row r="35">
          <cell r="C35">
            <v>361791.4105842014</v>
          </cell>
          <cell r="D35">
            <v>165991.15426725373</v>
          </cell>
          <cell r="E35">
            <v>195800.25631694571</v>
          </cell>
          <cell r="F35">
            <v>264515.19894484262</v>
          </cell>
          <cell r="G35">
            <v>155584.05831492343</v>
          </cell>
          <cell r="H35">
            <v>108931.1406299209</v>
          </cell>
        </row>
        <row r="36">
          <cell r="C36">
            <v>277314.03434645734</v>
          </cell>
          <cell r="D36">
            <v>127305.53776881065</v>
          </cell>
          <cell r="E36">
            <v>150008.49657764845</v>
          </cell>
          <cell r="F36">
            <v>189332.83944945323</v>
          </cell>
          <cell r="G36">
            <v>116606.24823377433</v>
          </cell>
          <cell r="H36">
            <v>72726.591215678985</v>
          </cell>
        </row>
        <row r="37">
          <cell r="C37">
            <v>245028.5540062545</v>
          </cell>
          <cell r="D37">
            <v>111115.31744950649</v>
          </cell>
          <cell r="E37">
            <v>133913.23655674965</v>
          </cell>
          <cell r="F37">
            <v>146830.53070238515</v>
          </cell>
          <cell r="G37">
            <v>95759.840452010903</v>
          </cell>
          <cell r="H37">
            <v>51070.690250373867</v>
          </cell>
        </row>
        <row r="38">
          <cell r="C38">
            <v>567305.58940629195</v>
          </cell>
          <cell r="D38">
            <v>264764.2946598088</v>
          </cell>
          <cell r="E38">
            <v>302541.29474647832</v>
          </cell>
          <cell r="F38">
            <v>230597.54377558897</v>
          </cell>
          <cell r="G38">
            <v>159994.30200596721</v>
          </cell>
          <cell r="H38">
            <v>70603.241769622095</v>
          </cell>
        </row>
        <row r="48">
          <cell r="C48">
            <v>8535691.6355460994</v>
          </cell>
          <cell r="D48">
            <v>6.5000451504265433</v>
          </cell>
          <cell r="E48">
            <v>6760948.1070078285</v>
          </cell>
          <cell r="F48">
            <v>7.0905488931769414</v>
          </cell>
          <cell r="G48">
            <v>3628732.702538522</v>
          </cell>
          <cell r="H48">
            <v>7.4800110457168056</v>
          </cell>
          <cell r="I48">
            <v>3487008.8240420702</v>
          </cell>
          <cell r="J48">
            <v>7.3996990992706486</v>
          </cell>
          <cell r="K48">
            <v>141723.87849643131</v>
          </cell>
          <cell r="L48">
            <v>9.287778689390306</v>
          </cell>
          <cell r="M48">
            <v>1.9819312703003107</v>
          </cell>
        </row>
        <row r="49">
          <cell r="C49">
            <v>1101942.1273378851</v>
          </cell>
          <cell r="D49">
            <v>8.7222514466070624</v>
          </cell>
          <cell r="E49">
            <v>914235.06379268959</v>
          </cell>
          <cell r="F49">
            <v>9.2981560283687319</v>
          </cell>
          <cell r="G49">
            <v>495923.54965701932</v>
          </cell>
          <cell r="H49">
            <v>9.9901452282157592</v>
          </cell>
          <cell r="I49">
            <v>453274.12438651826</v>
          </cell>
          <cell r="J49">
            <v>9.9215909090908987</v>
          </cell>
          <cell r="K49">
            <v>42649.425270505584</v>
          </cell>
          <cell r="L49">
            <v>10.708333333333332</v>
          </cell>
          <cell r="M49">
            <v>2.4999751670019115</v>
          </cell>
        </row>
        <row r="50">
          <cell r="C50">
            <v>676959.28621235013</v>
          </cell>
          <cell r="D50">
            <v>7.8866509943452963</v>
          </cell>
          <cell r="E50">
            <v>543304.79319941823</v>
          </cell>
          <cell r="F50">
            <v>8.5425234298502879</v>
          </cell>
          <cell r="G50">
            <v>304002.6952726139</v>
          </cell>
          <cell r="H50">
            <v>9.2335277329693621</v>
          </cell>
          <cell r="I50">
            <v>283961.73030088621</v>
          </cell>
          <cell r="J50">
            <v>9.236632083000794</v>
          </cell>
          <cell r="K50">
            <v>20040.964971730351</v>
          </cell>
          <cell r="L50">
            <v>9.1903881700554528</v>
          </cell>
          <cell r="M50">
            <v>2.2797087851859312</v>
          </cell>
        </row>
        <row r="51">
          <cell r="C51">
            <v>2207452.5225853398</v>
          </cell>
          <cell r="D51">
            <v>7.2362988927836529</v>
          </cell>
          <cell r="E51">
            <v>1783610.0657587308</v>
          </cell>
          <cell r="F51">
            <v>7.8088280153742904</v>
          </cell>
          <cell r="G51">
            <v>960167.52400336147</v>
          </cell>
          <cell r="H51">
            <v>8.3256795542799296</v>
          </cell>
          <cell r="I51">
            <v>917768.31389359257</v>
          </cell>
          <cell r="J51">
            <v>8.2693759584758766</v>
          </cell>
          <cell r="K51">
            <v>42399.210109762353</v>
          </cell>
          <cell r="L51">
            <v>9.4969325153374236</v>
          </cell>
          <cell r="M51">
            <v>1.8272114222404299</v>
          </cell>
        </row>
        <row r="52">
          <cell r="C52">
            <v>4549337.6994123822</v>
          </cell>
          <cell r="D52">
            <v>5.2409827496079435</v>
          </cell>
          <cell r="E52">
            <v>3519798.184258088</v>
          </cell>
          <cell r="F52">
            <v>5.7837064799289672</v>
          </cell>
          <cell r="G52">
            <v>1868638.9336053801</v>
          </cell>
          <cell r="H52">
            <v>5.8956538029224319</v>
          </cell>
          <cell r="I52">
            <v>1832004.655460946</v>
          </cell>
          <cell r="J52">
            <v>5.8616593217091379</v>
          </cell>
          <cell r="K52">
            <v>36634.278144434087</v>
          </cell>
          <cell r="L52">
            <v>7.3865546218487417</v>
          </cell>
          <cell r="M52">
            <v>1.531299359522944</v>
          </cell>
        </row>
        <row r="54">
          <cell r="C54">
            <v>1876954.6082508855</v>
          </cell>
          <cell r="D54">
            <v>0</v>
          </cell>
          <cell r="E54">
            <v>769973.91052116617</v>
          </cell>
          <cell r="F54">
            <v>0</v>
          </cell>
          <cell r="G54">
            <v>408424.62211520429</v>
          </cell>
          <cell r="H54">
            <v>0</v>
          </cell>
          <cell r="I54">
            <v>403897.68578662467</v>
          </cell>
          <cell r="J54">
            <v>0</v>
          </cell>
          <cell r="K54">
            <v>4526.9363285797008</v>
          </cell>
          <cell r="L54">
            <v>0</v>
          </cell>
          <cell r="M54">
            <v>1.3755412801581037</v>
          </cell>
        </row>
        <row r="55">
          <cell r="C55">
            <v>4207430.3575776052</v>
          </cell>
          <cell r="D55">
            <v>4.0619710642721616</v>
          </cell>
          <cell r="E55">
            <v>3539667.5267682332</v>
          </cell>
          <cell r="F55">
            <v>4.5983928046949751</v>
          </cell>
          <cell r="G55">
            <v>1899585.6595576687</v>
          </cell>
          <cell r="H55">
            <v>4.7137607020434054</v>
          </cell>
          <cell r="I55">
            <v>1849843.1326669815</v>
          </cell>
          <cell r="J55">
            <v>4.6988069154721774</v>
          </cell>
          <cell r="K55">
            <v>49742.526890682981</v>
          </cell>
          <cell r="L55">
            <v>5.269867541105385</v>
          </cell>
          <cell r="M55">
            <v>1.2066969676026742</v>
          </cell>
        </row>
        <row r="56">
          <cell r="C56">
            <v>1949686.2661224247</v>
          </cell>
          <cell r="D56">
            <v>9.6783168322625546</v>
          </cell>
          <cell r="E56">
            <v>1949686.2661224247</v>
          </cell>
          <cell r="F56">
            <v>9.6783168322625546</v>
          </cell>
          <cell r="G56">
            <v>989760.62144930591</v>
          </cell>
          <cell r="H56">
            <v>10.255945011772635</v>
          </cell>
          <cell r="I56">
            <v>922272.7936301243</v>
          </cell>
          <cell r="J56">
            <v>10.226746820841083</v>
          </cell>
          <cell r="K56">
            <v>67487.827819175393</v>
          </cell>
          <cell r="L56">
            <v>10.65496062673002</v>
          </cell>
          <cell r="M56">
            <v>2.2272077293311674</v>
          </cell>
        </row>
        <row r="57">
          <cell r="C57">
            <v>483190.68632693228</v>
          </cell>
          <cell r="D57">
            <v>14.905410549546955</v>
          </cell>
          <cell r="E57">
            <v>483190.68632693228</v>
          </cell>
          <cell r="F57">
            <v>14.905410549546955</v>
          </cell>
          <cell r="G57">
            <v>317566.99630944413</v>
          </cell>
          <cell r="H57">
            <v>15.375098965367785</v>
          </cell>
          <cell r="I57">
            <v>298387.08064035006</v>
          </cell>
          <cell r="J57">
            <v>15.405801954823945</v>
          </cell>
          <cell r="K57">
            <v>19179.915669095721</v>
          </cell>
          <cell r="L57">
            <v>14.897444342229065</v>
          </cell>
          <cell r="M57">
            <v>3.0941655096958263</v>
          </cell>
        </row>
        <row r="58">
          <cell r="C58">
            <v>18429.717270259775</v>
          </cell>
          <cell r="D58">
            <v>0</v>
          </cell>
          <cell r="E58">
            <v>18429.717270259775</v>
          </cell>
          <cell r="F58">
            <v>0</v>
          </cell>
          <cell r="G58">
            <v>13394.80310674085</v>
          </cell>
          <cell r="H58">
            <v>0</v>
          </cell>
          <cell r="I58">
            <v>12608.13131784227</v>
          </cell>
          <cell r="J58">
            <v>0</v>
          </cell>
          <cell r="K58">
            <v>786.67178889857996</v>
          </cell>
          <cell r="L58">
            <v>0</v>
          </cell>
          <cell r="M58">
            <v>1.491761256535465</v>
          </cell>
        </row>
        <row r="60">
          <cell r="C60">
            <v>382051.54752863967</v>
          </cell>
          <cell r="D60">
            <v>3.6479620632533414</v>
          </cell>
          <cell r="E60">
            <v>382051.54752863967</v>
          </cell>
          <cell r="F60">
            <v>3.6479620632533414</v>
          </cell>
          <cell r="G60">
            <v>19977.849178465764</v>
          </cell>
          <cell r="H60">
            <v>3.4488445844522113</v>
          </cell>
          <cell r="I60">
            <v>19977.849178465764</v>
          </cell>
          <cell r="J60">
            <v>3.4488445844522113</v>
          </cell>
          <cell r="K60">
            <v>0</v>
          </cell>
          <cell r="L60">
            <v>0</v>
          </cell>
          <cell r="M60">
            <v>0</v>
          </cell>
        </row>
        <row r="61">
          <cell r="C61">
            <v>728517.75277656049</v>
          </cell>
          <cell r="D61">
            <v>5.7738733117561614</v>
          </cell>
          <cell r="E61">
            <v>728517.75277656049</v>
          </cell>
          <cell r="F61">
            <v>5.7738733117561614</v>
          </cell>
          <cell r="G61">
            <v>127231.89797161263</v>
          </cell>
          <cell r="H61">
            <v>5.4669886869514919</v>
          </cell>
          <cell r="I61">
            <v>126359.65325388801</v>
          </cell>
          <cell r="J61">
            <v>5.4751050052417725</v>
          </cell>
          <cell r="K61">
            <v>872.24471772461993</v>
          </cell>
          <cell r="L61">
            <v>4.333333333333333</v>
          </cell>
          <cell r="M61">
            <v>1.4441528448456855</v>
          </cell>
        </row>
        <row r="62">
          <cell r="C62">
            <v>865198.86195680115</v>
          </cell>
          <cell r="D62">
            <v>7.7081733390992477</v>
          </cell>
          <cell r="E62">
            <v>865198.86195680115</v>
          </cell>
          <cell r="F62">
            <v>7.7081733390992477</v>
          </cell>
          <cell r="G62">
            <v>328207.13849945151</v>
          </cell>
          <cell r="H62">
            <v>6.8817366488283271</v>
          </cell>
          <cell r="I62">
            <v>309248.1988902954</v>
          </cell>
          <cell r="J62">
            <v>6.7757443075125368</v>
          </cell>
          <cell r="K62">
            <v>18958.939609156496</v>
          </cell>
          <cell r="L62">
            <v>8.6010715507144297</v>
          </cell>
          <cell r="M62">
            <v>1.5255413169121275</v>
          </cell>
        </row>
        <row r="63">
          <cell r="C63">
            <v>960257.79077041929</v>
          </cell>
          <cell r="D63">
            <v>9.0675835350077065</v>
          </cell>
          <cell r="E63">
            <v>960257.79077041929</v>
          </cell>
          <cell r="F63">
            <v>9.0675835350077065</v>
          </cell>
          <cell r="G63">
            <v>613314.0950429329</v>
          </cell>
          <cell r="H63">
            <v>8.6854907631425835</v>
          </cell>
          <cell r="I63">
            <v>565438.48387297243</v>
          </cell>
          <cell r="J63">
            <v>8.5949596467287783</v>
          </cell>
          <cell r="K63">
            <v>47875.611169962482</v>
          </cell>
          <cell r="L63">
            <v>9.7467566725018262</v>
          </cell>
          <cell r="M63">
            <v>2.0702713441820459</v>
          </cell>
        </row>
        <row r="64">
          <cell r="C64">
            <v>613950.66438166576</v>
          </cell>
          <cell r="D64">
            <v>8.4399115886213352</v>
          </cell>
          <cell r="E64">
            <v>613950.66438166576</v>
          </cell>
          <cell r="F64">
            <v>8.4399115886213352</v>
          </cell>
          <cell r="G64">
            <v>419189.84319037228</v>
          </cell>
          <cell r="H64">
            <v>8.6483218903443611</v>
          </cell>
          <cell r="I64">
            <v>395036.44865471654</v>
          </cell>
          <cell r="J64">
            <v>8.5568379938831836</v>
          </cell>
          <cell r="K64">
            <v>24153.394535654275</v>
          </cell>
          <cell r="L64">
            <v>10.069434999091543</v>
          </cell>
          <cell r="M64">
            <v>1.8414148763720501</v>
          </cell>
        </row>
        <row r="65">
          <cell r="C65">
            <v>616361.48688611761</v>
          </cell>
          <cell r="D65">
            <v>7.8711979750804915</v>
          </cell>
          <cell r="E65">
            <v>616361.48688611761</v>
          </cell>
          <cell r="F65">
            <v>7.8711979750804915</v>
          </cell>
          <cell r="G65">
            <v>442291.21472141834</v>
          </cell>
          <cell r="H65">
            <v>8.2738170241461422</v>
          </cell>
          <cell r="I65">
            <v>422121.95842044742</v>
          </cell>
          <cell r="J65">
            <v>8.1981772618647746</v>
          </cell>
          <cell r="K65">
            <v>20169.256300970006</v>
          </cell>
          <cell r="L65">
            <v>9.7837919489732759</v>
          </cell>
          <cell r="M65">
            <v>1.716646942950502</v>
          </cell>
        </row>
        <row r="66">
          <cell r="C66">
            <v>783358.259463539</v>
          </cell>
          <cell r="D66">
            <v>7.0746070995344512</v>
          </cell>
          <cell r="E66">
            <v>783358.259463539</v>
          </cell>
          <cell r="F66">
            <v>7.0746070995344512</v>
          </cell>
          <cell r="G66">
            <v>585631.72189779114</v>
          </cell>
          <cell r="H66">
            <v>7.3895670464057561</v>
          </cell>
          <cell r="I66">
            <v>571366.7249665251</v>
          </cell>
          <cell r="J66">
            <v>7.3373957421106715</v>
          </cell>
          <cell r="K66">
            <v>14264.996931266967</v>
          </cell>
          <cell r="L66">
            <v>9.262747603089478</v>
          </cell>
          <cell r="M66">
            <v>2.3100685817554876</v>
          </cell>
        </row>
        <row r="67">
          <cell r="C67">
            <v>998917.59983253106</v>
          </cell>
          <cell r="D67">
            <v>6.5715865467638555</v>
          </cell>
          <cell r="E67">
            <v>998917.59983253106</v>
          </cell>
          <cell r="F67">
            <v>6.5715865467638555</v>
          </cell>
          <cell r="G67">
            <v>715460.86755834392</v>
          </cell>
          <cell r="H67">
            <v>6.8208033160985888</v>
          </cell>
          <cell r="I67">
            <v>702079.15749364614</v>
          </cell>
          <cell r="J67">
            <v>6.8076802759452146</v>
          </cell>
          <cell r="K67">
            <v>13381.710064698647</v>
          </cell>
          <cell r="L67">
            <v>7.4453894143206707</v>
          </cell>
          <cell r="M67">
            <v>2.856637965079778</v>
          </cell>
        </row>
        <row r="68">
          <cell r="C68">
            <v>812334.14341253834</v>
          </cell>
          <cell r="D68">
            <v>5.394501834570824</v>
          </cell>
          <cell r="E68">
            <v>812334.14341253834</v>
          </cell>
          <cell r="F68">
            <v>5.394501834570824</v>
          </cell>
          <cell r="G68">
            <v>377428.07447797398</v>
          </cell>
          <cell r="H68">
            <v>5.3796480529915556</v>
          </cell>
          <cell r="I68">
            <v>375380.34931097523</v>
          </cell>
          <cell r="J68">
            <v>5.3843975724369022</v>
          </cell>
          <cell r="K68">
            <v>2047.7251669986799</v>
          </cell>
          <cell r="L68">
            <v>4.8003657161865112</v>
          </cell>
          <cell r="M68">
            <v>1.2311121246797307</v>
          </cell>
        </row>
        <row r="70">
          <cell r="C70">
            <v>4099703.2088967059</v>
          </cell>
          <cell r="D70">
            <v>6.2458855433054987</v>
          </cell>
          <cell r="E70">
            <v>3192875.4644763572</v>
          </cell>
          <cell r="F70">
            <v>6.8627232019764728</v>
          </cell>
          <cell r="G70">
            <v>2303155.4909033966</v>
          </cell>
          <cell r="H70">
            <v>6.9605620635003609</v>
          </cell>
          <cell r="I70">
            <v>2227000.1327829161</v>
          </cell>
          <cell r="J70">
            <v>6.8999835265587102</v>
          </cell>
          <cell r="K70">
            <v>76155.358120474077</v>
          </cell>
          <cell r="L70">
            <v>8.5878290339002952</v>
          </cell>
          <cell r="M70">
            <v>1.8661682887912756</v>
          </cell>
        </row>
        <row r="71">
          <cell r="C71">
            <v>4435988.4266515244</v>
          </cell>
          <cell r="D71">
            <v>6.7325230418447006</v>
          </cell>
          <cell r="E71">
            <v>3568072.6425327845</v>
          </cell>
          <cell r="F71">
            <v>7.2953069259563064</v>
          </cell>
          <cell r="G71">
            <v>1325577.2116350094</v>
          </cell>
          <cell r="H71">
            <v>8.3546153848990947</v>
          </cell>
          <cell r="I71">
            <v>1260008.6912590454</v>
          </cell>
          <cell r="J71">
            <v>8.2569350766924696</v>
          </cell>
          <cell r="K71">
            <v>65568.520375958586</v>
          </cell>
          <cell r="L71">
            <v>10.075086785911358</v>
          </cell>
          <cell r="M71">
            <v>2.0996453822979286</v>
          </cell>
        </row>
        <row r="73">
          <cell r="C73">
            <v>1336777.355495133</v>
          </cell>
          <cell r="D73">
            <v>5.2904584180957803</v>
          </cell>
          <cell r="E73">
            <v>1331834.6354280268</v>
          </cell>
          <cell r="F73">
            <v>5.3053008305040272</v>
          </cell>
          <cell r="G73">
            <v>1269027.5741814547</v>
          </cell>
          <cell r="H73">
            <v>5.2890903126275095</v>
          </cell>
          <cell r="I73">
            <v>1257109.9569612087</v>
          </cell>
          <cell r="J73">
            <v>5.2836965077570088</v>
          </cell>
          <cell r="K73">
            <v>11917.617220245951</v>
          </cell>
          <cell r="L73">
            <v>5.8030005518700829</v>
          </cell>
          <cell r="M73">
            <v>1.0541320212528571</v>
          </cell>
        </row>
        <row r="74">
          <cell r="C74">
            <v>491661.54579866288</v>
          </cell>
          <cell r="D74">
            <v>7.5652281635087304</v>
          </cell>
          <cell r="E74">
            <v>489612.89344609022</v>
          </cell>
          <cell r="F74">
            <v>7.5840459624121728</v>
          </cell>
          <cell r="G74">
            <v>464575.81899976829</v>
          </cell>
          <cell r="H74">
            <v>7.5836719293714605</v>
          </cell>
          <cell r="I74">
            <v>443405.89896356058</v>
          </cell>
          <cell r="J74">
            <v>7.5223614348162045</v>
          </cell>
          <cell r="K74">
            <v>21169.920036209081</v>
          </cell>
          <cell r="L74">
            <v>8.8388477276903803</v>
          </cell>
          <cell r="M74">
            <v>1.9564361955865011</v>
          </cell>
        </row>
        <row r="75">
          <cell r="C75">
            <v>1975097.3280536714</v>
          </cell>
          <cell r="D75">
            <v>8.6712362853028875</v>
          </cell>
          <cell r="E75">
            <v>1974309.2109213085</v>
          </cell>
          <cell r="F75">
            <v>8.6736396704850218</v>
          </cell>
          <cell r="G75">
            <v>1865296.0763199506</v>
          </cell>
          <cell r="H75">
            <v>8.6660402286706031</v>
          </cell>
          <cell r="I75">
            <v>1784416.4742724583</v>
          </cell>
          <cell r="J75">
            <v>8.6418521046364329</v>
          </cell>
          <cell r="K75">
            <v>80879.602047480221</v>
          </cell>
          <cell r="L75">
            <v>9.1764094446153113</v>
          </cell>
          <cell r="M75">
            <v>1.9936082703243139</v>
          </cell>
        </row>
        <row r="76">
          <cell r="C76">
            <v>2367.2420840167401</v>
          </cell>
          <cell r="D76">
            <v>9.1359755334065298</v>
          </cell>
          <cell r="E76">
            <v>2367.2420840167401</v>
          </cell>
          <cell r="F76">
            <v>9.1359755334065298</v>
          </cell>
          <cell r="G76">
            <v>2076.4938447752002</v>
          </cell>
          <cell r="H76">
            <v>9.575071159399684</v>
          </cell>
          <cell r="I76">
            <v>2076.4938447752002</v>
          </cell>
          <cell r="J76">
            <v>9.575071159399684</v>
          </cell>
          <cell r="K76">
            <v>0</v>
          </cell>
          <cell r="L76">
            <v>0</v>
          </cell>
          <cell r="M76">
            <v>0</v>
          </cell>
        </row>
        <row r="77">
          <cell r="C77">
            <v>114806.89744003248</v>
          </cell>
          <cell r="D77">
            <v>9.4338860639885294</v>
          </cell>
          <cell r="E77">
            <v>114806.89744003248</v>
          </cell>
          <cell r="F77">
            <v>9.4338860639885294</v>
          </cell>
          <cell r="G77">
            <v>27756.739192497058</v>
          </cell>
          <cell r="H77">
            <v>11.274145190983729</v>
          </cell>
          <cell r="I77">
            <v>0</v>
          </cell>
          <cell r="J77">
            <v>0</v>
          </cell>
          <cell r="K77">
            <v>27756.739192497058</v>
          </cell>
          <cell r="L77">
            <v>11.274145190983729</v>
          </cell>
          <cell r="M77">
            <v>2.3456499107052462</v>
          </cell>
        </row>
        <row r="79">
          <cell r="G79">
            <v>1259348.9246028508</v>
          </cell>
          <cell r="H79">
            <v>5.2836314753101901</v>
          </cell>
          <cell r="I79">
            <v>1247679.2691574332</v>
          </cell>
          <cell r="J79">
            <v>5.2775698532926336</v>
          </cell>
          <cell r="K79">
            <v>11669.655445417431</v>
          </cell>
          <cell r="L79">
            <v>5.8707610751879571</v>
          </cell>
          <cell r="M79">
            <v>1.0477484781625608</v>
          </cell>
        </row>
        <row r="80">
          <cell r="G80">
            <v>9678.6495786038686</v>
          </cell>
          <cell r="H80">
            <v>6.0059760159357678</v>
          </cell>
          <cell r="I80">
            <v>9430.6878037753468</v>
          </cell>
          <cell r="J80">
            <v>6.1067632749927991</v>
          </cell>
          <cell r="K80">
            <v>247.96177482851999</v>
          </cell>
          <cell r="L80">
            <v>3</v>
          </cell>
          <cell r="M80">
            <v>1.5</v>
          </cell>
        </row>
        <row r="81">
          <cell r="G81">
            <v>464575.81899976829</v>
          </cell>
          <cell r="H81">
            <v>7.5836719293714605</v>
          </cell>
          <cell r="I81">
            <v>443405.89896356058</v>
          </cell>
          <cell r="J81">
            <v>7.5223614348162045</v>
          </cell>
          <cell r="K81">
            <v>21169.920036209081</v>
          </cell>
          <cell r="L81">
            <v>8.8388477276903803</v>
          </cell>
          <cell r="M81">
            <v>1.9564361955865011</v>
          </cell>
        </row>
        <row r="82">
          <cell r="G82">
            <v>17278.199669163027</v>
          </cell>
          <cell r="H82">
            <v>10.859333298607273</v>
          </cell>
          <cell r="I82">
            <v>16599.160927436129</v>
          </cell>
          <cell r="J82">
            <v>10.891724827060333</v>
          </cell>
          <cell r="K82">
            <v>679.03874172690007</v>
          </cell>
          <cell r="L82">
            <v>10.101883160562117</v>
          </cell>
          <cell r="M82">
            <v>2.5823425346664313</v>
          </cell>
        </row>
        <row r="83">
          <cell r="G83">
            <v>204063.40469309091</v>
          </cell>
          <cell r="H83">
            <v>6.6738725949915549</v>
          </cell>
          <cell r="I83">
            <v>184650.68228603137</v>
          </cell>
          <cell r="J83">
            <v>6.6311101949328979</v>
          </cell>
          <cell r="K83">
            <v>19412.722407059846</v>
          </cell>
          <cell r="L83">
            <v>7.0701089890024296</v>
          </cell>
          <cell r="M83">
            <v>1.5494514126957057</v>
          </cell>
        </row>
        <row r="84">
          <cell r="G84">
            <v>871007.67297253083</v>
          </cell>
          <cell r="H84">
            <v>8.0456490045447708</v>
          </cell>
          <cell r="I84">
            <v>841655.82998136652</v>
          </cell>
          <cell r="J84">
            <v>7.9819428349429637</v>
          </cell>
          <cell r="K84">
            <v>29351.842991162033</v>
          </cell>
          <cell r="L84">
            <v>9.7646076512665463</v>
          </cell>
          <cell r="M84">
            <v>2.1633382205241496</v>
          </cell>
        </row>
        <row r="85">
          <cell r="G85">
            <v>124110.3511888674</v>
          </cell>
          <cell r="H85">
            <v>8.3388525130142686</v>
          </cell>
          <cell r="I85">
            <v>117985.52950490065</v>
          </cell>
          <cell r="J85">
            <v>8.3126921834683039</v>
          </cell>
          <cell r="K85">
            <v>6124.821683966944</v>
          </cell>
          <cell r="L85">
            <v>8.8404031475100329</v>
          </cell>
          <cell r="M85">
            <v>3.9826126187827144</v>
          </cell>
        </row>
        <row r="86">
          <cell r="G86">
            <v>109404.00326667361</v>
          </cell>
          <cell r="H86">
            <v>11.247985589072151</v>
          </cell>
          <cell r="I86">
            <v>104943.47043550278</v>
          </cell>
          <cell r="J86">
            <v>11.237560058505938</v>
          </cell>
          <cell r="K86">
            <v>4460.5328311709</v>
          </cell>
          <cell r="L86">
            <v>11.485643877822689</v>
          </cell>
          <cell r="M86">
            <v>1.6701962262826766</v>
          </cell>
        </row>
        <row r="87">
          <cell r="G87">
            <v>539432.44452951732</v>
          </cell>
          <cell r="H87">
            <v>9.878464859325101</v>
          </cell>
          <cell r="I87">
            <v>518581.80113712529</v>
          </cell>
          <cell r="J87">
            <v>9.8812595361766267</v>
          </cell>
          <cell r="K87">
            <v>20850.643392393442</v>
          </cell>
          <cell r="L87">
            <v>9.8125110537159657</v>
          </cell>
          <cell r="M87">
            <v>1.7031633477322357</v>
          </cell>
        </row>
        <row r="88">
          <cell r="G88">
            <v>2076.4938447752002</v>
          </cell>
          <cell r="H88">
            <v>9.575071159399684</v>
          </cell>
          <cell r="I88">
            <v>2076.4938447752002</v>
          </cell>
          <cell r="J88">
            <v>9.575071159399684</v>
          </cell>
          <cell r="K88">
            <v>0</v>
          </cell>
          <cell r="L88">
            <v>0</v>
          </cell>
          <cell r="M88">
            <v>0</v>
          </cell>
        </row>
        <row r="89">
          <cell r="G89">
            <v>27756.739192497058</v>
          </cell>
          <cell r="H89">
            <v>11.274145190983729</v>
          </cell>
          <cell r="I89">
            <v>0</v>
          </cell>
          <cell r="J89">
            <v>0</v>
          </cell>
          <cell r="K89">
            <v>27756.739192497058</v>
          </cell>
          <cell r="L89">
            <v>11.274145190983729</v>
          </cell>
          <cell r="M89">
            <v>2.3456499107052462</v>
          </cell>
        </row>
        <row r="91">
          <cell r="G91">
            <v>286343.33127562003</v>
          </cell>
          <cell r="H91">
            <v>13.247779537459799</v>
          </cell>
          <cell r="I91">
            <v>275180.41610931919</v>
          </cell>
          <cell r="J91">
            <v>13.232157962673254</v>
          </cell>
          <cell r="K91">
            <v>11162.915166300196</v>
          </cell>
          <cell r="L91">
            <v>13.638976408521946</v>
          </cell>
          <cell r="M91">
            <v>3.3107521171117269</v>
          </cell>
        </row>
        <row r="92">
          <cell r="G92">
            <v>131878.52313087415</v>
          </cell>
          <cell r="H92">
            <v>11.777300595761998</v>
          </cell>
          <cell r="I92">
            <v>126708.21937884562</v>
          </cell>
          <cell r="J92">
            <v>11.713851136710343</v>
          </cell>
          <cell r="K92">
            <v>5170.3037520286416</v>
          </cell>
          <cell r="L92">
            <v>13.28179263518207</v>
          </cell>
          <cell r="M92">
            <v>3.7794097945199456</v>
          </cell>
        </row>
        <row r="93">
          <cell r="G93">
            <v>95172.799103195008</v>
          </cell>
          <cell r="H93">
            <v>11.729064101165612</v>
          </cell>
          <cell r="I93">
            <v>87203.251555657116</v>
          </cell>
          <cell r="J93">
            <v>11.762453637542563</v>
          </cell>
          <cell r="K93">
            <v>7969.5475475380617</v>
          </cell>
          <cell r="L93">
            <v>11.353053667976406</v>
          </cell>
          <cell r="M93">
            <v>1.9224320855938475</v>
          </cell>
        </row>
        <row r="94">
          <cell r="G94">
            <v>592104.9696122196</v>
          </cell>
          <cell r="H94">
            <v>7.8721608494958426</v>
          </cell>
          <cell r="I94">
            <v>575174.75808135455</v>
          </cell>
          <cell r="J94">
            <v>7.7944480651393064</v>
          </cell>
          <cell r="K94">
            <v>16930.211530866454</v>
          </cell>
          <cell r="L94">
            <v>10.291520830934109</v>
          </cell>
          <cell r="M94">
            <v>2.0338573542287435</v>
          </cell>
        </row>
        <row r="95">
          <cell r="G95">
            <v>1220131.5000982764</v>
          </cell>
          <cell r="H95">
            <v>5.1944361131515686</v>
          </cell>
          <cell r="I95">
            <v>1210040.9696045129</v>
          </cell>
          <cell r="J95">
            <v>5.1946813401133989</v>
          </cell>
          <cell r="K95">
            <v>10090.530493763468</v>
          </cell>
          <cell r="L95">
            <v>5.1673316579707436</v>
          </cell>
          <cell r="M95">
            <v>0.95431698565058398</v>
          </cell>
        </row>
        <row r="96">
          <cell r="G96">
            <v>106868.88884391819</v>
          </cell>
          <cell r="H96">
            <v>7.2446643265017299</v>
          </cell>
          <cell r="I96">
            <v>103241.52056737553</v>
          </cell>
          <cell r="J96">
            <v>7.2593786530726012</v>
          </cell>
          <cell r="K96">
            <v>3627.3682765427598</v>
          </cell>
          <cell r="L96">
            <v>6.8182102304135572</v>
          </cell>
          <cell r="M96">
            <v>2.2706364466217304</v>
          </cell>
        </row>
        <row r="97">
          <cell r="G97">
            <v>470101.92345183267</v>
          </cell>
          <cell r="H97">
            <v>6.9405968889650991</v>
          </cell>
          <cell r="I97">
            <v>438008.88729664619</v>
          </cell>
          <cell r="J97">
            <v>6.9166890020531522</v>
          </cell>
          <cell r="K97">
            <v>32093.03615518786</v>
          </cell>
          <cell r="L97">
            <v>7.2680213212091651</v>
          </cell>
          <cell r="M97">
            <v>1.5162942754329642</v>
          </cell>
        </row>
        <row r="98">
          <cell r="G98">
            <v>158155.56833876227</v>
          </cell>
          <cell r="H98">
            <v>6.3414508677068513</v>
          </cell>
          <cell r="I98">
            <v>155653.77890094559</v>
          </cell>
          <cell r="J98">
            <v>6.3397172404318489</v>
          </cell>
          <cell r="K98">
            <v>2501.7894378167798</v>
          </cell>
          <cell r="L98">
            <v>6.4432787089454955</v>
          </cell>
          <cell r="M98">
            <v>1.059612875500284</v>
          </cell>
        </row>
        <row r="99">
          <cell r="G99">
            <v>83300.560708682387</v>
          </cell>
          <cell r="H99">
            <v>7.7190197402274174</v>
          </cell>
          <cell r="I99">
            <v>78683.308834179799</v>
          </cell>
          <cell r="J99">
            <v>7.7217795599251353</v>
          </cell>
          <cell r="K99">
            <v>4617.2518745025209</v>
          </cell>
          <cell r="L99">
            <v>7.6763731450259298</v>
          </cell>
          <cell r="M99">
            <v>1.3815890809102442</v>
          </cell>
        </row>
        <row r="100">
          <cell r="G100">
            <v>429306.85246805346</v>
          </cell>
          <cell r="H100">
            <v>6.6791508135845366</v>
          </cell>
          <cell r="I100">
            <v>410966.93258582731</v>
          </cell>
          <cell r="J100">
            <v>6.6556365657107923</v>
          </cell>
          <cell r="K100">
            <v>18339.919882227074</v>
          </cell>
          <cell r="L100">
            <v>7.1566751813355687</v>
          </cell>
          <cell r="M100">
            <v>1.5539780337602109</v>
          </cell>
        </row>
        <row r="101">
          <cell r="G101">
            <v>27611.046314425897</v>
          </cell>
          <cell r="H101">
            <v>7.7375589270186023</v>
          </cell>
          <cell r="I101">
            <v>26146.781127264629</v>
          </cell>
          <cell r="J101">
            <v>7.5819264330304721</v>
          </cell>
          <cell r="K101">
            <v>1464.26518716128</v>
          </cell>
          <cell r="L101">
            <v>10.287076724612563</v>
          </cell>
          <cell r="M101">
            <v>2.21690565592161</v>
          </cell>
        </row>
        <row r="102">
          <cell r="G102">
            <v>27756.739192497058</v>
          </cell>
          <cell r="H102">
            <v>11.274145190983729</v>
          </cell>
          <cell r="I102">
            <v>0</v>
          </cell>
          <cell r="J102">
            <v>0</v>
          </cell>
          <cell r="K102">
            <v>27756.739192497058</v>
          </cell>
          <cell r="L102">
            <v>11.274145190983729</v>
          </cell>
          <cell r="M102">
            <v>2.3456499107052462</v>
          </cell>
        </row>
        <row r="114">
          <cell r="C114">
            <v>3487008.8240420702</v>
          </cell>
          <cell r="D114">
            <v>184650.44278445953</v>
          </cell>
          <cell r="E114">
            <v>1215156.2127830435</v>
          </cell>
          <cell r="F114">
            <v>93002.830179261422</v>
          </cell>
          <cell r="G114">
            <v>1554546.8279748221</v>
          </cell>
          <cell r="H114">
            <v>439652.51032032992</v>
          </cell>
        </row>
        <row r="115">
          <cell r="C115">
            <v>453274.12438651826</v>
          </cell>
          <cell r="D115">
            <v>52071.972713989482</v>
          </cell>
          <cell r="E115">
            <v>193162.22259141941</v>
          </cell>
          <cell r="F115">
            <v>18101.209562481959</v>
          </cell>
          <cell r="G115">
            <v>157455.72701611201</v>
          </cell>
          <cell r="H115">
            <v>32482.992502536119</v>
          </cell>
        </row>
        <row r="116">
          <cell r="C116">
            <v>283961.73030088621</v>
          </cell>
          <cell r="D116">
            <v>12795.939865043649</v>
          </cell>
          <cell r="E116">
            <v>145873.71446149945</v>
          </cell>
          <cell r="F116">
            <v>8650.7762467900848</v>
          </cell>
          <cell r="G116">
            <v>99159.522728831798</v>
          </cell>
          <cell r="H116">
            <v>17481.776998721602</v>
          </cell>
        </row>
        <row r="117">
          <cell r="C117">
            <v>917768.31389359257</v>
          </cell>
          <cell r="D117">
            <v>77914.78375464557</v>
          </cell>
          <cell r="E117">
            <v>336200.79545858433</v>
          </cell>
          <cell r="F117">
            <v>34268.53805341963</v>
          </cell>
          <cell r="G117">
            <v>381493.12814053858</v>
          </cell>
          <cell r="H117">
            <v>87891.068486354154</v>
          </cell>
        </row>
        <row r="118">
          <cell r="C118">
            <v>1832004.655460946</v>
          </cell>
          <cell r="D118">
            <v>41867.746450781815</v>
          </cell>
          <cell r="E118">
            <v>539919.48027154047</v>
          </cell>
          <cell r="F118">
            <v>31982.30631656944</v>
          </cell>
          <cell r="G118">
            <v>916438.45008933533</v>
          </cell>
          <cell r="H118">
            <v>301796.67233271891</v>
          </cell>
        </row>
        <row r="120">
          <cell r="C120">
            <v>403897.68578662467</v>
          </cell>
          <cell r="D120">
            <v>2283.1144986549002</v>
          </cell>
          <cell r="E120">
            <v>96020.563628865726</v>
          </cell>
          <cell r="F120">
            <v>8094.0915092544237</v>
          </cell>
          <cell r="G120">
            <v>266806.65042597015</v>
          </cell>
          <cell r="H120">
            <v>30693.265723879857</v>
          </cell>
        </row>
        <row r="121">
          <cell r="C121">
            <v>1849843.1326669815</v>
          </cell>
          <cell r="D121">
            <v>26018.913950247446</v>
          </cell>
          <cell r="E121">
            <v>590635.39271479065</v>
          </cell>
          <cell r="F121">
            <v>59178.39274870661</v>
          </cell>
          <cell r="G121">
            <v>927782.4179395237</v>
          </cell>
          <cell r="H121">
            <v>246228.01531371431</v>
          </cell>
        </row>
        <row r="122">
          <cell r="C122">
            <v>922272.7936301243</v>
          </cell>
          <cell r="D122">
            <v>73414.733041182481</v>
          </cell>
          <cell r="E122">
            <v>381229.04568334902</v>
          </cell>
          <cell r="F122">
            <v>24762.004283795875</v>
          </cell>
          <cell r="G122">
            <v>297178.15670722735</v>
          </cell>
          <cell r="H122">
            <v>145688.85391458246</v>
          </cell>
        </row>
        <row r="123">
          <cell r="C123">
            <v>298387.08064035006</v>
          </cell>
          <cell r="D123">
            <v>82933.681294375972</v>
          </cell>
          <cell r="E123">
            <v>139812.85336621603</v>
          </cell>
          <cell r="F123">
            <v>968.34163750424</v>
          </cell>
          <cell r="G123">
            <v>58059.460597527766</v>
          </cell>
          <cell r="H123">
            <v>16612.743744720428</v>
          </cell>
        </row>
        <row r="124">
          <cell r="C124">
            <v>12608.13131784227</v>
          </cell>
          <cell r="D124">
            <v>0</v>
          </cell>
          <cell r="E124">
            <v>7458.357389830664</v>
          </cell>
          <cell r="F124">
            <v>0</v>
          </cell>
          <cell r="G124">
            <v>4720.1423045774209</v>
          </cell>
          <cell r="H124">
            <v>429.63162343418003</v>
          </cell>
        </row>
        <row r="126">
          <cell r="C126">
            <v>19977.849178465764</v>
          </cell>
          <cell r="D126">
            <v>0</v>
          </cell>
          <cell r="E126">
            <v>830.9035967758</v>
          </cell>
          <cell r="F126">
            <v>0</v>
          </cell>
          <cell r="G126">
            <v>1259.08987674578</v>
          </cell>
          <cell r="H126">
            <v>17887.855704944181</v>
          </cell>
        </row>
        <row r="127">
          <cell r="C127">
            <v>126359.65325388801</v>
          </cell>
          <cell r="D127">
            <v>0</v>
          </cell>
          <cell r="E127">
            <v>23868.533229731584</v>
          </cell>
          <cell r="F127">
            <v>3461.0524278316398</v>
          </cell>
          <cell r="G127">
            <v>7863.6171374035639</v>
          </cell>
          <cell r="H127">
            <v>91166.450458921274</v>
          </cell>
        </row>
        <row r="128">
          <cell r="C128">
            <v>309248.1988902954</v>
          </cell>
          <cell r="D128">
            <v>1162.9929569661599</v>
          </cell>
          <cell r="E128">
            <v>124166.44375431634</v>
          </cell>
          <cell r="F128">
            <v>12442.766834046988</v>
          </cell>
          <cell r="G128">
            <v>37962.208389893742</v>
          </cell>
          <cell r="H128">
            <v>133513.78695507246</v>
          </cell>
        </row>
        <row r="129">
          <cell r="C129">
            <v>565438.48387297243</v>
          </cell>
          <cell r="D129">
            <v>18542.93761021769</v>
          </cell>
          <cell r="E129">
            <v>309744.19628283673</v>
          </cell>
          <cell r="F129">
            <v>22342.982038741138</v>
          </cell>
          <cell r="G129">
            <v>124926.36294255688</v>
          </cell>
          <cell r="H129">
            <v>89882.004998614822</v>
          </cell>
        </row>
        <row r="130">
          <cell r="C130">
            <v>395036.44865471654</v>
          </cell>
          <cell r="D130">
            <v>19775.137359676872</v>
          </cell>
          <cell r="E130">
            <v>202756.63938438924</v>
          </cell>
          <cell r="F130">
            <v>10247.466035180931</v>
          </cell>
          <cell r="G130">
            <v>132721.51815847371</v>
          </cell>
          <cell r="H130">
            <v>29535.68771699135</v>
          </cell>
        </row>
        <row r="131">
          <cell r="C131">
            <v>422121.95842044742</v>
          </cell>
          <cell r="D131">
            <v>30218.476915411997</v>
          </cell>
          <cell r="E131">
            <v>171229.34724956166</v>
          </cell>
          <cell r="F131">
            <v>10101.402740878366</v>
          </cell>
          <cell r="G131">
            <v>189290.41696783964</v>
          </cell>
          <cell r="H131">
            <v>21282.314546748683</v>
          </cell>
        </row>
        <row r="132">
          <cell r="C132">
            <v>571366.7249665251</v>
          </cell>
          <cell r="D132">
            <v>44672.741296636188</v>
          </cell>
          <cell r="E132">
            <v>184824.15058561787</v>
          </cell>
          <cell r="F132">
            <v>12658.551086280468</v>
          </cell>
          <cell r="G132">
            <v>308199.4631360682</v>
          </cell>
          <cell r="H132">
            <v>21011.818861915697</v>
          </cell>
        </row>
        <row r="133">
          <cell r="C133">
            <v>702079.15749364614</v>
          </cell>
          <cell r="D133">
            <v>54467.956847514208</v>
          </cell>
          <cell r="E133">
            <v>149068.90056834277</v>
          </cell>
          <cell r="F133">
            <v>17062.174528647909</v>
          </cell>
          <cell r="G133">
            <v>458728.64726072014</v>
          </cell>
          <cell r="H133">
            <v>22751.478288423976</v>
          </cell>
        </row>
        <row r="134">
          <cell r="C134">
            <v>375380.34931097523</v>
          </cell>
          <cell r="D134">
            <v>15810.199798037189</v>
          </cell>
          <cell r="E134">
            <v>48667.098131466024</v>
          </cell>
          <cell r="F134">
            <v>4686.4344876537798</v>
          </cell>
          <cell r="G134">
            <v>293595.50410511903</v>
          </cell>
          <cell r="H134">
            <v>12621.11278869853</v>
          </cell>
        </row>
        <row r="136">
          <cell r="C136">
            <v>2227000.1327829161</v>
          </cell>
          <cell r="D136">
            <v>80648.308278848475</v>
          </cell>
          <cell r="E136">
            <v>901247.64451961371</v>
          </cell>
          <cell r="F136">
            <v>5035.8413490930016</v>
          </cell>
          <cell r="G136">
            <v>960378.108103215</v>
          </cell>
          <cell r="H136">
            <v>279690.23053210403</v>
          </cell>
        </row>
        <row r="137">
          <cell r="C137">
            <v>1260008.6912590454</v>
          </cell>
          <cell r="D137">
            <v>104002.13450561198</v>
          </cell>
          <cell r="E137">
            <v>313908.56826342479</v>
          </cell>
          <cell r="F137">
            <v>87966.988830168397</v>
          </cell>
          <cell r="G137">
            <v>594168.71987161075</v>
          </cell>
          <cell r="H137">
            <v>159962.27978822717</v>
          </cell>
        </row>
        <row r="138">
          <cell r="C138">
            <v>2931951.0268777292</v>
          </cell>
          <cell r="D138">
            <v>178557.99270415798</v>
          </cell>
          <cell r="E138">
            <v>1207128.524771197</v>
          </cell>
          <cell r="F138">
            <v>92506.906629604375</v>
          </cell>
          <cell r="G138">
            <v>1453757.6027726433</v>
          </cell>
          <cell r="H138">
            <v>0</v>
          </cell>
        </row>
        <row r="139">
          <cell r="C139">
            <v>1070025.8371640297</v>
          </cell>
          <cell r="D139">
            <v>18793.875022839013</v>
          </cell>
          <cell r="E139">
            <v>280839.56400886195</v>
          </cell>
          <cell r="F139">
            <v>20326.893608578059</v>
          </cell>
          <cell r="G139">
            <v>750065.50452375878</v>
          </cell>
          <cell r="H139">
            <v>0</v>
          </cell>
        </row>
        <row r="140">
          <cell r="C140">
            <v>1223484.2090616352</v>
          </cell>
          <cell r="D140">
            <v>33721.871077299133</v>
          </cell>
          <cell r="E140">
            <v>619080.39584137697</v>
          </cell>
          <cell r="F140">
            <v>68486.352818260508</v>
          </cell>
          <cell r="G140">
            <v>502195.5893247046</v>
          </cell>
          <cell r="H140">
            <v>0</v>
          </cell>
        </row>
        <row r="141">
          <cell r="C141">
            <v>746.77601141396008</v>
          </cell>
          <cell r="D141">
            <v>0</v>
          </cell>
          <cell r="E141">
            <v>249.40711829272001</v>
          </cell>
          <cell r="F141">
            <v>0</v>
          </cell>
          <cell r="G141">
            <v>497.36889312124003</v>
          </cell>
          <cell r="H141">
            <v>0</v>
          </cell>
        </row>
        <row r="142">
          <cell r="C142">
            <v>470167.83220435557</v>
          </cell>
          <cell r="D142">
            <v>83965.671492888287</v>
          </cell>
          <cell r="E142">
            <v>249326.59719869701</v>
          </cell>
          <cell r="F142">
            <v>3693.6602027656199</v>
          </cell>
          <cell r="G142">
            <v>133181.90331000875</v>
          </cell>
          <cell r="H142">
            <v>0</v>
          </cell>
        </row>
        <row r="143">
          <cell r="C143">
            <v>104996.35500678317</v>
          </cell>
          <cell r="D143">
            <v>30774.852686892209</v>
          </cell>
          <cell r="E143">
            <v>39214.469293927737</v>
          </cell>
          <cell r="F143">
            <v>0</v>
          </cell>
          <cell r="G143">
            <v>35007.033025963588</v>
          </cell>
          <cell r="H143">
            <v>0</v>
          </cell>
        </row>
        <row r="144">
          <cell r="C144">
            <v>24193.484394209459</v>
          </cell>
          <cell r="D144">
            <v>6718.6965245517622</v>
          </cell>
          <cell r="E144">
            <v>8702.4998533860835</v>
          </cell>
          <cell r="F144">
            <v>0</v>
          </cell>
          <cell r="G144">
            <v>8772.2880162716465</v>
          </cell>
          <cell r="H144">
            <v>0</v>
          </cell>
        </row>
        <row r="145">
          <cell r="C145">
            <v>38336.53303517017</v>
          </cell>
          <cell r="D145">
            <v>4583.0258996887605</v>
          </cell>
          <cell r="E145">
            <v>9715.5914566576648</v>
          </cell>
          <cell r="F145">
            <v>0</v>
          </cell>
          <cell r="G145">
            <v>24037.915678823836</v>
          </cell>
          <cell r="H145">
            <v>0</v>
          </cell>
        </row>
        <row r="147">
          <cell r="C147">
            <v>1257109.9569612087</v>
          </cell>
          <cell r="D147">
            <v>249.40711829272001</v>
          </cell>
          <cell r="E147">
            <v>344251.75950795674</v>
          </cell>
          <cell r="F147">
            <v>0</v>
          </cell>
          <cell r="G147">
            <v>668617.51790782472</v>
          </cell>
          <cell r="H147">
            <v>243991.272427135</v>
          </cell>
        </row>
        <row r="148">
          <cell r="C148">
            <v>443405.89896356058</v>
          </cell>
          <cell r="D148">
            <v>497.36889312124003</v>
          </cell>
          <cell r="E148">
            <v>207068.79401576586</v>
          </cell>
          <cell r="F148">
            <v>0</v>
          </cell>
          <cell r="G148">
            <v>189396.99157147689</v>
          </cell>
          <cell r="H148">
            <v>46442.744483188981</v>
          </cell>
        </row>
        <row r="149">
          <cell r="C149">
            <v>1784416.4742724583</v>
          </cell>
          <cell r="D149">
            <v>183903.66677304552</v>
          </cell>
          <cell r="E149">
            <v>661759.16541452927</v>
          </cell>
          <cell r="F149">
            <v>93002.830179261422</v>
          </cell>
          <cell r="G149">
            <v>696532.31849550933</v>
          </cell>
          <cell r="H149">
            <v>149218.49341000672</v>
          </cell>
        </row>
        <row r="150">
          <cell r="C150">
            <v>2076.4938447752002</v>
          </cell>
          <cell r="D150">
            <v>0</v>
          </cell>
          <cell r="E150">
            <v>2076.4938447752002</v>
          </cell>
          <cell r="F150">
            <v>0</v>
          </cell>
          <cell r="G150">
            <v>0</v>
          </cell>
          <cell r="H150">
            <v>0</v>
          </cell>
        </row>
        <row r="153">
          <cell r="C153">
            <v>1247679.2691574332</v>
          </cell>
          <cell r="D153">
            <v>249.40711829272001</v>
          </cell>
          <cell r="E153">
            <v>341509.64159933658</v>
          </cell>
          <cell r="F153">
            <v>0</v>
          </cell>
          <cell r="G153">
            <v>662510.44449115254</v>
          </cell>
          <cell r="H153">
            <v>243409.77594865192</v>
          </cell>
        </row>
        <row r="154">
          <cell r="C154">
            <v>9430.6878037753468</v>
          </cell>
          <cell r="D154">
            <v>0</v>
          </cell>
          <cell r="E154">
            <v>2742.11790862012</v>
          </cell>
          <cell r="F154">
            <v>0</v>
          </cell>
          <cell r="G154">
            <v>6107.0734166721431</v>
          </cell>
          <cell r="H154">
            <v>581.49647848307995</v>
          </cell>
        </row>
        <row r="155">
          <cell r="C155">
            <v>443405.89896356058</v>
          </cell>
          <cell r="D155">
            <v>497.36889312124003</v>
          </cell>
          <cell r="E155">
            <v>207068.79401576586</v>
          </cell>
          <cell r="F155">
            <v>0</v>
          </cell>
          <cell r="G155">
            <v>189396.99157147689</v>
          </cell>
          <cell r="H155">
            <v>46442.744483188981</v>
          </cell>
        </row>
        <row r="156">
          <cell r="C156">
            <v>16599.160927436129</v>
          </cell>
          <cell r="D156">
            <v>8638.0622983113826</v>
          </cell>
          <cell r="E156">
            <v>7352.6878440133023</v>
          </cell>
          <cell r="F156">
            <v>0</v>
          </cell>
          <cell r="G156">
            <v>428.18627996997998</v>
          </cell>
          <cell r="H156">
            <v>180.22450514145999</v>
          </cell>
        </row>
        <row r="157">
          <cell r="C157">
            <v>184650.68228603137</v>
          </cell>
          <cell r="D157">
            <v>0</v>
          </cell>
          <cell r="E157">
            <v>127193.64216487014</v>
          </cell>
          <cell r="F157">
            <v>0</v>
          </cell>
          <cell r="G157">
            <v>51313.046564798395</v>
          </cell>
          <cell r="H157">
            <v>6143.9935563639629</v>
          </cell>
        </row>
        <row r="158">
          <cell r="C158">
            <v>841655.82998136652</v>
          </cell>
          <cell r="D158">
            <v>247.96177482851999</v>
          </cell>
          <cell r="E158">
            <v>265526.17757324257</v>
          </cell>
          <cell r="F158">
            <v>0</v>
          </cell>
          <cell r="G158">
            <v>447389.93764865224</v>
          </cell>
          <cell r="H158">
            <v>128491.7529846621</v>
          </cell>
        </row>
        <row r="159">
          <cell r="C159">
            <v>117985.52950490065</v>
          </cell>
          <cell r="D159">
            <v>4766.1410917586209</v>
          </cell>
          <cell r="E159">
            <v>53662.340789636655</v>
          </cell>
          <cell r="F159">
            <v>0</v>
          </cell>
          <cell r="G159">
            <v>58089.891749416201</v>
          </cell>
          <cell r="H159">
            <v>1467.1558740896801</v>
          </cell>
        </row>
        <row r="160">
          <cell r="C160">
            <v>104943.47043550278</v>
          </cell>
          <cell r="D160">
            <v>1421.47872274826</v>
          </cell>
          <cell r="E160">
            <v>78170.920858953381</v>
          </cell>
          <cell r="F160">
            <v>0</v>
          </cell>
          <cell r="G160">
            <v>24106.92594926645</v>
          </cell>
          <cell r="H160">
            <v>1244.1449045352001</v>
          </cell>
        </row>
        <row r="161">
          <cell r="C161">
            <v>518581.80113712529</v>
          </cell>
          <cell r="D161">
            <v>168830.02288539842</v>
          </cell>
          <cell r="E161">
            <v>129853.39618383048</v>
          </cell>
          <cell r="F161">
            <v>93002.830179261422</v>
          </cell>
          <cell r="G161">
            <v>115204.33030342037</v>
          </cell>
          <cell r="H161">
            <v>11691.221585214709</v>
          </cell>
        </row>
        <row r="162">
          <cell r="C162">
            <v>2076.4938447752002</v>
          </cell>
          <cell r="D162">
            <v>0</v>
          </cell>
          <cell r="E162">
            <v>2076.4938447752002</v>
          </cell>
          <cell r="F162">
            <v>0</v>
          </cell>
          <cell r="G162">
            <v>0</v>
          </cell>
          <cell r="H162">
            <v>0</v>
          </cell>
        </row>
        <row r="165">
          <cell r="C165">
            <v>275180.41610931919</v>
          </cell>
          <cell r="D165">
            <v>121846.80317116244</v>
          </cell>
          <cell r="E165">
            <v>115670.94037960541</v>
          </cell>
          <cell r="F165">
            <v>0</v>
          </cell>
          <cell r="G165">
            <v>33566.813196864197</v>
          </cell>
          <cell r="H165">
            <v>4095.85936168132</v>
          </cell>
        </row>
        <row r="166">
          <cell r="C166">
            <v>126708.21937884562</v>
          </cell>
          <cell r="D166">
            <v>15420.680661027507</v>
          </cell>
          <cell r="E166">
            <v>61266.37019199584</v>
          </cell>
          <cell r="F166">
            <v>0</v>
          </cell>
          <cell r="G166">
            <v>46950.864080379855</v>
          </cell>
          <cell r="H166">
            <v>3070.3044454435999</v>
          </cell>
        </row>
        <row r="167">
          <cell r="C167">
            <v>87203.251555657116</v>
          </cell>
          <cell r="D167">
            <v>14395.099124468246</v>
          </cell>
          <cell r="E167">
            <v>67426.288886133727</v>
          </cell>
          <cell r="F167">
            <v>0</v>
          </cell>
          <cell r="G167">
            <v>2810.3733361973</v>
          </cell>
          <cell r="H167">
            <v>2571.4902088581598</v>
          </cell>
        </row>
        <row r="168">
          <cell r="C168">
            <v>575174.75808135455</v>
          </cell>
          <cell r="D168">
            <v>0</v>
          </cell>
          <cell r="E168">
            <v>116968.36916898539</v>
          </cell>
          <cell r="F168">
            <v>0</v>
          </cell>
          <cell r="G168">
            <v>339142.39645237493</v>
          </cell>
          <cell r="H168">
            <v>119063.9924599962</v>
          </cell>
        </row>
        <row r="169">
          <cell r="C169">
            <v>1210040.9696045129</v>
          </cell>
          <cell r="D169">
            <v>249.40711829272001</v>
          </cell>
          <cell r="E169">
            <v>304091.46232904261</v>
          </cell>
          <cell r="F169">
            <v>0</v>
          </cell>
          <cell r="G169">
            <v>661210.01349345804</v>
          </cell>
          <cell r="H169">
            <v>244490.08666372043</v>
          </cell>
        </row>
        <row r="170">
          <cell r="C170">
            <v>103241.52056737553</v>
          </cell>
          <cell r="D170">
            <v>4311.0405051602802</v>
          </cell>
          <cell r="E170">
            <v>43345.268437544</v>
          </cell>
          <cell r="F170">
            <v>0</v>
          </cell>
          <cell r="G170">
            <v>54797.094492308213</v>
          </cell>
          <cell r="H170">
            <v>788.11713236278001</v>
          </cell>
        </row>
        <row r="171">
          <cell r="C171">
            <v>438008.88729664619</v>
          </cell>
          <cell r="D171">
            <v>4829.6539022390207</v>
          </cell>
          <cell r="E171">
            <v>266394.33917786222</v>
          </cell>
          <cell r="F171">
            <v>0</v>
          </cell>
          <cell r="G171">
            <v>151723.42972796311</v>
          </cell>
          <cell r="H171">
            <v>15061.464488575171</v>
          </cell>
        </row>
        <row r="172">
          <cell r="C172">
            <v>155653.77890094559</v>
          </cell>
          <cell r="D172">
            <v>0</v>
          </cell>
          <cell r="E172">
            <v>30714.916442633137</v>
          </cell>
          <cell r="F172">
            <v>0</v>
          </cell>
          <cell r="G172">
            <v>97907.567381427943</v>
          </cell>
          <cell r="H172">
            <v>27031.295076884831</v>
          </cell>
        </row>
        <row r="173">
          <cell r="C173">
            <v>78683.308834179799</v>
          </cell>
          <cell r="D173">
            <v>1286.9313689482201</v>
          </cell>
          <cell r="E173">
            <v>50167.13379525199</v>
          </cell>
          <cell r="F173">
            <v>0</v>
          </cell>
          <cell r="G173">
            <v>22234.743441835155</v>
          </cell>
          <cell r="H173">
            <v>4994.5002281441812</v>
          </cell>
        </row>
        <row r="174">
          <cell r="C174">
            <v>410966.93258582731</v>
          </cell>
          <cell r="D174">
            <v>21813.458040040136</v>
          </cell>
          <cell r="E174">
            <v>141616.94353053783</v>
          </cell>
          <cell r="F174">
            <v>93002.830179261422</v>
          </cell>
          <cell r="G174">
            <v>136837.86305714305</v>
          </cell>
          <cell r="H174">
            <v>17695.837778837671</v>
          </cell>
        </row>
        <row r="175">
          <cell r="C175">
            <v>26146.781127264629</v>
          </cell>
          <cell r="D175">
            <v>497.36889312124003</v>
          </cell>
          <cell r="E175">
            <v>17494.180443446854</v>
          </cell>
          <cell r="F175">
            <v>0</v>
          </cell>
          <cell r="G175">
            <v>7365.6693148695631</v>
          </cell>
          <cell r="H175">
            <v>789.56247582698006</v>
          </cell>
        </row>
        <row r="186">
          <cell r="C186">
            <v>2934995.862360009</v>
          </cell>
          <cell r="D186">
            <v>179055.36159727923</v>
          </cell>
          <cell r="E186">
            <v>1209675.9913603554</v>
          </cell>
          <cell r="F186">
            <v>92506.906629604375</v>
          </cell>
          <cell r="G186">
            <v>1453757.6027726433</v>
          </cell>
        </row>
        <row r="187">
          <cell r="C187">
            <v>409632.85201670323</v>
          </cell>
          <cell r="D187">
            <v>49344.393190875722</v>
          </cell>
          <cell r="E187">
            <v>189690.75774382008</v>
          </cell>
          <cell r="F187">
            <v>17605.286012824919</v>
          </cell>
          <cell r="G187">
            <v>152992.41506919859</v>
          </cell>
        </row>
        <row r="188">
          <cell r="C188">
            <v>266119.50429188408</v>
          </cell>
          <cell r="D188">
            <v>12795.939865043649</v>
          </cell>
          <cell r="E188">
            <v>145693.48995635798</v>
          </cell>
          <cell r="F188">
            <v>8650.7762467900848</v>
          </cell>
          <cell r="G188">
            <v>98979.298223690334</v>
          </cell>
        </row>
        <row r="189">
          <cell r="C189">
            <v>806083.8063220958</v>
          </cell>
          <cell r="D189">
            <v>75919.526808303854</v>
          </cell>
          <cell r="E189">
            <v>334953.75986712083</v>
          </cell>
          <cell r="F189">
            <v>34268.53805341963</v>
          </cell>
          <cell r="G189">
            <v>360941.98159321997</v>
          </cell>
        </row>
        <row r="190">
          <cell r="C190">
            <v>1453159.6997292188</v>
          </cell>
          <cell r="D190">
            <v>40995.501733057194</v>
          </cell>
          <cell r="E190">
            <v>539337.98379305738</v>
          </cell>
          <cell r="F190">
            <v>31982.30631656944</v>
          </cell>
          <cell r="G190">
            <v>840843.90788653481</v>
          </cell>
        </row>
        <row r="192">
          <cell r="C192">
            <v>355052.73042518756</v>
          </cell>
          <cell r="D192">
            <v>2283.1144986549002</v>
          </cell>
          <cell r="E192">
            <v>95729.815389624186</v>
          </cell>
          <cell r="F192">
            <v>8094.0915092544237</v>
          </cell>
          <cell r="G192">
            <v>248945.70902765429</v>
          </cell>
        </row>
        <row r="193">
          <cell r="C193">
            <v>1535859.9412763931</v>
          </cell>
          <cell r="D193">
            <v>26018.913950247446</v>
          </cell>
          <cell r="E193">
            <v>590635.39271479065</v>
          </cell>
          <cell r="F193">
            <v>58682.469199049563</v>
          </cell>
          <cell r="G193">
            <v>860523.1654123154</v>
          </cell>
        </row>
        <row r="194">
          <cell r="C194">
            <v>760517.97249593225</v>
          </cell>
          <cell r="D194">
            <v>71633.323466041402</v>
          </cell>
          <cell r="E194">
            <v>379199.6743333796</v>
          </cell>
          <cell r="F194">
            <v>24762.004283795875</v>
          </cell>
          <cell r="G194">
            <v>284922.9704127381</v>
          </cell>
        </row>
        <row r="195">
          <cell r="C195">
            <v>271884.08736107341</v>
          </cell>
          <cell r="D195">
            <v>79120.009682336924</v>
          </cell>
          <cell r="E195">
            <v>136652.75153273961</v>
          </cell>
          <cell r="F195">
            <v>968.34163750424</v>
          </cell>
          <cell r="G195">
            <v>55142.98450848736</v>
          </cell>
        </row>
        <row r="196">
          <cell r="C196">
            <v>11681.130801286849</v>
          </cell>
          <cell r="D196">
            <v>0</v>
          </cell>
          <cell r="E196">
            <v>7458.357389830664</v>
          </cell>
          <cell r="F196">
            <v>0</v>
          </cell>
          <cell r="G196">
            <v>4222.7734114561799</v>
          </cell>
        </row>
        <row r="198">
          <cell r="C198">
            <v>2089.9934735215802</v>
          </cell>
          <cell r="D198">
            <v>0</v>
          </cell>
          <cell r="E198">
            <v>830.9035967758</v>
          </cell>
          <cell r="F198">
            <v>0</v>
          </cell>
          <cell r="G198">
            <v>1259.08987674578</v>
          </cell>
        </row>
        <row r="199">
          <cell r="C199">
            <v>33448.713359517555</v>
          </cell>
          <cell r="D199">
            <v>0</v>
          </cell>
          <cell r="E199">
            <v>23868.533229731584</v>
          </cell>
          <cell r="F199">
            <v>3461.0524278316398</v>
          </cell>
          <cell r="G199">
            <v>6119.1277019543213</v>
          </cell>
        </row>
        <row r="200">
          <cell r="C200">
            <v>170875.81945347911</v>
          </cell>
          <cell r="D200">
            <v>1162.9929569661599</v>
          </cell>
          <cell r="E200">
            <v>123627.73374024627</v>
          </cell>
          <cell r="F200">
            <v>12442.766834046988</v>
          </cell>
          <cell r="G200">
            <v>33642.325922219454</v>
          </cell>
        </row>
        <row r="201">
          <cell r="C201">
            <v>465825.87923298567</v>
          </cell>
          <cell r="D201">
            <v>18542.93761021769</v>
          </cell>
          <cell r="E201">
            <v>308527.89287050389</v>
          </cell>
          <cell r="F201">
            <v>22342.982038741138</v>
          </cell>
          <cell r="G201">
            <v>116412.06671351896</v>
          </cell>
        </row>
        <row r="202">
          <cell r="C202">
            <v>354205.98131691024</v>
          </cell>
          <cell r="D202">
            <v>18488.205990728649</v>
          </cell>
          <cell r="E202">
            <v>202257.82514780381</v>
          </cell>
          <cell r="F202">
            <v>10247.466035180931</v>
          </cell>
          <cell r="G202">
            <v>123212.48414319329</v>
          </cell>
        </row>
        <row r="203">
          <cell r="C203">
            <v>390589.61522086058</v>
          </cell>
          <cell r="D203">
            <v>29722.55336575496</v>
          </cell>
          <cell r="E203">
            <v>170237.50015024751</v>
          </cell>
          <cell r="F203">
            <v>9853.4409660498441</v>
          </cell>
          <cell r="G203">
            <v>180776.12073880175</v>
          </cell>
        </row>
        <row r="204">
          <cell r="C204">
            <v>530699.89550699166</v>
          </cell>
          <cell r="D204">
            <v>43430.041735565173</v>
          </cell>
          <cell r="E204">
            <v>183829.41279937539</v>
          </cell>
          <cell r="F204">
            <v>12658.551086280468</v>
          </cell>
          <cell r="G204">
            <v>290781.8898857623</v>
          </cell>
        </row>
        <row r="205">
          <cell r="C205">
            <v>648591.15120600094</v>
          </cell>
          <cell r="D205">
            <v>51898.430140010329</v>
          </cell>
          <cell r="E205">
            <v>147829.09169420024</v>
          </cell>
          <cell r="F205">
            <v>17062.174528647909</v>
          </cell>
          <cell r="G205">
            <v>431801.45484314271</v>
          </cell>
        </row>
        <row r="206">
          <cell r="C206">
            <v>338668.81358963478</v>
          </cell>
          <cell r="D206">
            <v>15810.199798037189</v>
          </cell>
          <cell r="E206">
            <v>48667.098131466024</v>
          </cell>
          <cell r="F206">
            <v>4438.4727128252598</v>
          </cell>
          <cell r="G206">
            <v>269753.0429473063</v>
          </cell>
        </row>
        <row r="208">
          <cell r="C208">
            <v>1854863.4208333078</v>
          </cell>
          <cell r="D208">
            <v>77830.81979651608</v>
          </cell>
          <cell r="E208">
            <v>897754.00798248313</v>
          </cell>
          <cell r="F208">
            <v>5035.8413490930016</v>
          </cell>
          <cell r="G208">
            <v>874242.75170518586</v>
          </cell>
        </row>
        <row r="209">
          <cell r="C209">
            <v>1080132.4415266002</v>
          </cell>
          <cell r="D209">
            <v>101224.54180076432</v>
          </cell>
          <cell r="E209">
            <v>311921.98337786813</v>
          </cell>
          <cell r="F209">
            <v>87471.06528051135</v>
          </cell>
          <cell r="G209">
            <v>579514.85106746631</v>
          </cell>
        </row>
        <row r="210">
          <cell r="C210">
            <v>2931951.0268777292</v>
          </cell>
          <cell r="D210">
            <v>178557.99270415798</v>
          </cell>
          <cell r="E210">
            <v>1207128.524771197</v>
          </cell>
          <cell r="F210">
            <v>92506.906629604375</v>
          </cell>
          <cell r="G210">
            <v>1453757.6027726433</v>
          </cell>
        </row>
        <row r="211">
          <cell r="C211">
            <v>1070025.8371640297</v>
          </cell>
          <cell r="D211">
            <v>18793.875022839013</v>
          </cell>
          <cell r="E211">
            <v>280839.56400886195</v>
          </cell>
          <cell r="F211">
            <v>20326.893608578059</v>
          </cell>
          <cell r="G211">
            <v>750065.50452375878</v>
          </cell>
        </row>
        <row r="212">
          <cell r="C212">
            <v>1223484.2090616352</v>
          </cell>
          <cell r="D212">
            <v>33721.871077299133</v>
          </cell>
          <cell r="E212">
            <v>619080.39584137697</v>
          </cell>
          <cell r="F212">
            <v>68486.352818260508</v>
          </cell>
          <cell r="G212">
            <v>502195.5893247046</v>
          </cell>
        </row>
        <row r="213">
          <cell r="C213">
            <v>746.77601141396008</v>
          </cell>
          <cell r="D213">
            <v>0</v>
          </cell>
          <cell r="E213">
            <v>249.40711829272001</v>
          </cell>
          <cell r="F213">
            <v>0</v>
          </cell>
          <cell r="G213">
            <v>497.36889312124003</v>
          </cell>
        </row>
        <row r="214">
          <cell r="C214">
            <v>470167.83220435557</v>
          </cell>
          <cell r="D214">
            <v>83965.671492888287</v>
          </cell>
          <cell r="E214">
            <v>249326.59719869701</v>
          </cell>
          <cell r="F214">
            <v>3693.6602027656199</v>
          </cell>
          <cell r="G214">
            <v>133181.90331000875</v>
          </cell>
        </row>
        <row r="215">
          <cell r="C215">
            <v>104996.35500678317</v>
          </cell>
          <cell r="D215">
            <v>30774.852686892209</v>
          </cell>
          <cell r="E215">
            <v>39214.469293927737</v>
          </cell>
          <cell r="F215">
            <v>0</v>
          </cell>
          <cell r="G215">
            <v>35007.033025963588</v>
          </cell>
        </row>
        <row r="216">
          <cell r="C216">
            <v>24193.484394209459</v>
          </cell>
          <cell r="D216">
            <v>6718.6965245517622</v>
          </cell>
          <cell r="E216">
            <v>8702.4998533860835</v>
          </cell>
          <cell r="F216">
            <v>0</v>
          </cell>
          <cell r="G216">
            <v>8772.2880162716465</v>
          </cell>
        </row>
        <row r="217">
          <cell r="C217">
            <v>38336.53303517017</v>
          </cell>
          <cell r="D217">
            <v>4583.0258996887605</v>
          </cell>
          <cell r="E217">
            <v>9715.5914566576648</v>
          </cell>
          <cell r="F217">
            <v>0</v>
          </cell>
          <cell r="G217">
            <v>24037.915678823836</v>
          </cell>
        </row>
        <row r="219">
          <cell r="C219">
            <v>924165.99138782162</v>
          </cell>
          <cell r="D219">
            <v>249.40711829272001</v>
          </cell>
          <cell r="E219">
            <v>343961.0112687152</v>
          </cell>
          <cell r="F219">
            <v>0</v>
          </cell>
          <cell r="G219">
            <v>579955.57300081453</v>
          </cell>
        </row>
        <row r="220">
          <cell r="C220">
            <v>394849.65554504056</v>
          </cell>
          <cell r="D220">
            <v>497.36889312124003</v>
          </cell>
          <cell r="E220">
            <v>207068.79401576586</v>
          </cell>
          <cell r="F220">
            <v>0</v>
          </cell>
          <cell r="G220">
            <v>187283.4926361455</v>
          </cell>
        </row>
        <row r="221">
          <cell r="C221">
            <v>1613903.7215823147</v>
          </cell>
          <cell r="D221">
            <v>178308.58558586525</v>
          </cell>
          <cell r="E221">
            <v>656569.69223108399</v>
          </cell>
          <cell r="F221">
            <v>92506.906629604375</v>
          </cell>
          <cell r="G221">
            <v>686518.5371356766</v>
          </cell>
        </row>
        <row r="222">
          <cell r="C222">
            <v>2076.4938447752002</v>
          </cell>
          <cell r="D222">
            <v>0</v>
          </cell>
          <cell r="E222">
            <v>2076.4938447752002</v>
          </cell>
          <cell r="F222">
            <v>0</v>
          </cell>
          <cell r="G222">
            <v>0</v>
          </cell>
        </row>
        <row r="225">
          <cell r="C225">
            <v>915316.80006252939</v>
          </cell>
          <cell r="D225">
            <v>249.40711829272001</v>
          </cell>
          <cell r="E225">
            <v>341218.89336009504</v>
          </cell>
          <cell r="F225">
            <v>0</v>
          </cell>
          <cell r="G225">
            <v>573848.49958414247</v>
          </cell>
        </row>
        <row r="226">
          <cell r="C226">
            <v>8849.1913252922659</v>
          </cell>
          <cell r="D226">
            <v>0</v>
          </cell>
          <cell r="E226">
            <v>2742.11790862012</v>
          </cell>
          <cell r="F226">
            <v>0</v>
          </cell>
          <cell r="G226">
            <v>6107.0734166721431</v>
          </cell>
        </row>
        <row r="227">
          <cell r="C227">
            <v>394849.65554504056</v>
          </cell>
          <cell r="D227">
            <v>497.36889312124003</v>
          </cell>
          <cell r="E227">
            <v>207068.79401576586</v>
          </cell>
          <cell r="F227">
            <v>0</v>
          </cell>
          <cell r="G227">
            <v>187283.4926361455</v>
          </cell>
        </row>
        <row r="228">
          <cell r="C228">
            <v>16418.936422294668</v>
          </cell>
          <cell r="D228">
            <v>8638.0622983113826</v>
          </cell>
          <cell r="E228">
            <v>7352.6878440133023</v>
          </cell>
          <cell r="F228">
            <v>0</v>
          </cell>
          <cell r="G228">
            <v>428.18627996997998</v>
          </cell>
        </row>
        <row r="229">
          <cell r="C229">
            <v>178258.72695483896</v>
          </cell>
          <cell r="D229">
            <v>0</v>
          </cell>
          <cell r="E229">
            <v>126945.68039004163</v>
          </cell>
          <cell r="F229">
            <v>0</v>
          </cell>
          <cell r="G229">
            <v>51313.046564798395</v>
          </cell>
        </row>
        <row r="230">
          <cell r="C230">
            <v>705114.82040407951</v>
          </cell>
          <cell r="D230">
            <v>247.96177482851999</v>
          </cell>
          <cell r="E230">
            <v>264780.84690529277</v>
          </cell>
          <cell r="F230">
            <v>0</v>
          </cell>
          <cell r="G230">
            <v>440086.01172397978</v>
          </cell>
        </row>
        <row r="231">
          <cell r="C231">
            <v>116021.0047376898</v>
          </cell>
          <cell r="D231">
            <v>4518.1793169301009</v>
          </cell>
          <cell r="E231">
            <v>53662.340789636655</v>
          </cell>
          <cell r="F231">
            <v>0</v>
          </cell>
          <cell r="G231">
            <v>57840.48463112348</v>
          </cell>
        </row>
        <row r="232">
          <cell r="C232">
            <v>100358.9991923499</v>
          </cell>
          <cell r="D232">
            <v>1421.47872274826</v>
          </cell>
          <cell r="E232">
            <v>76005.556811719609</v>
          </cell>
          <cell r="F232">
            <v>0</v>
          </cell>
          <cell r="G232">
            <v>22931.963657882523</v>
          </cell>
        </row>
        <row r="233">
          <cell r="C233">
            <v>497731.23387098539</v>
          </cell>
          <cell r="D233">
            <v>163482.9034730469</v>
          </cell>
          <cell r="E233">
            <v>127822.57949039673</v>
          </cell>
          <cell r="F233">
            <v>92506.906629604375</v>
          </cell>
          <cell r="G233">
            <v>113918.84427793638</v>
          </cell>
        </row>
        <row r="234">
          <cell r="C234">
            <v>2076.4938447752002</v>
          </cell>
          <cell r="D234">
            <v>0</v>
          </cell>
          <cell r="E234">
            <v>2076.4938447752002</v>
          </cell>
          <cell r="F234">
            <v>0</v>
          </cell>
          <cell r="G234">
            <v>0</v>
          </cell>
        </row>
        <row r="237">
          <cell r="C237">
            <v>263957.47310360894</v>
          </cell>
          <cell r="D237">
            <v>117990.34509471049</v>
          </cell>
          <cell r="E237">
            <v>112896.23836168618</v>
          </cell>
          <cell r="F237">
            <v>0</v>
          </cell>
          <cell r="G237">
            <v>33070.889647207165</v>
          </cell>
        </row>
        <row r="238">
          <cell r="C238">
            <v>119656.07310150386</v>
          </cell>
          <cell r="D238">
            <v>14923.311767906267</v>
          </cell>
          <cell r="E238">
            <v>60521.039524046071</v>
          </cell>
          <cell r="F238">
            <v>0</v>
          </cell>
          <cell r="G238">
            <v>44211.721809552502</v>
          </cell>
        </row>
        <row r="239">
          <cell r="C239">
            <v>83208.837280586624</v>
          </cell>
          <cell r="D239">
            <v>13897.730231347006</v>
          </cell>
          <cell r="E239">
            <v>66750.140831335244</v>
          </cell>
          <cell r="F239">
            <v>0</v>
          </cell>
          <cell r="G239">
            <v>2560.9662179045799</v>
          </cell>
        </row>
        <row r="240">
          <cell r="C240">
            <v>451051.50376132625</v>
          </cell>
          <cell r="D240">
            <v>0</v>
          </cell>
          <cell r="E240">
            <v>116472.44561932838</v>
          </cell>
          <cell r="F240">
            <v>0</v>
          </cell>
          <cell r="G240">
            <v>334579.05814199324</v>
          </cell>
        </row>
        <row r="241">
          <cell r="C241">
            <v>876598.18979454122</v>
          </cell>
          <cell r="D241">
            <v>249.40711829272001</v>
          </cell>
          <cell r="E241">
            <v>303800.71408980107</v>
          </cell>
          <cell r="F241">
            <v>0</v>
          </cell>
          <cell r="G241">
            <v>572548.06858644786</v>
          </cell>
        </row>
        <row r="242">
          <cell r="C242">
            <v>102203.99631672006</v>
          </cell>
          <cell r="D242">
            <v>4311.0405051602802</v>
          </cell>
          <cell r="E242">
            <v>43345.268437544</v>
          </cell>
          <cell r="F242">
            <v>0</v>
          </cell>
          <cell r="G242">
            <v>54547.687374015492</v>
          </cell>
        </row>
        <row r="243">
          <cell r="C243">
            <v>422202.09214012179</v>
          </cell>
          <cell r="D243">
            <v>4829.6539022390207</v>
          </cell>
          <cell r="E243">
            <v>266146.37740303366</v>
          </cell>
          <cell r="F243">
            <v>0</v>
          </cell>
          <cell r="G243">
            <v>151226.06083484189</v>
          </cell>
        </row>
        <row r="244">
          <cell r="C244">
            <v>126824.68393324532</v>
          </cell>
          <cell r="D244">
            <v>0</v>
          </cell>
          <cell r="E244">
            <v>30714.916442633137</v>
          </cell>
          <cell r="F244">
            <v>0</v>
          </cell>
          <cell r="G244">
            <v>96109.767490612096</v>
          </cell>
        </row>
        <row r="245">
          <cell r="C245">
            <v>73439.401487742856</v>
          </cell>
          <cell r="D245">
            <v>1286.9313689482201</v>
          </cell>
          <cell r="E245">
            <v>49917.726676959275</v>
          </cell>
          <cell r="F245">
            <v>0</v>
          </cell>
          <cell r="G245">
            <v>22234.743441835155</v>
          </cell>
        </row>
        <row r="246">
          <cell r="C246">
            <v>390993.76168219146</v>
          </cell>
          <cell r="D246">
            <v>21317.534490383096</v>
          </cell>
          <cell r="E246">
            <v>141616.94353053783</v>
          </cell>
          <cell r="F246">
            <v>92506.906629604375</v>
          </cell>
          <cell r="G246">
            <v>135552.37703165907</v>
          </cell>
        </row>
        <row r="247">
          <cell r="C247">
            <v>24859.849758316413</v>
          </cell>
          <cell r="D247">
            <v>249.40711829272001</v>
          </cell>
          <cell r="E247">
            <v>17494.180443446854</v>
          </cell>
          <cell r="F247">
            <v>0</v>
          </cell>
          <cell r="G247">
            <v>7116.2621965768431</v>
          </cell>
        </row>
        <row r="260">
          <cell r="C260">
            <v>4845.2346417548888</v>
          </cell>
          <cell r="D260">
            <v>11209.978941809126</v>
          </cell>
          <cell r="E260">
            <v>5388.5800519824834</v>
          </cell>
          <cell r="F260">
            <v>2865.7103720882342</v>
          </cell>
          <cell r="G260">
            <v>3735.1501132021299</v>
          </cell>
        </row>
        <row r="262">
          <cell r="C262">
            <v>7974.9863471233712</v>
          </cell>
          <cell r="D262">
            <v>13583.010050251256</v>
          </cell>
          <cell r="E262">
            <v>8564.256209150326</v>
          </cell>
          <cell r="F262">
            <v>3706.6197183098602</v>
          </cell>
          <cell r="G262">
            <v>5926.7948872736542</v>
          </cell>
        </row>
        <row r="263">
          <cell r="C263">
            <v>7657.2352274093091</v>
          </cell>
          <cell r="D263">
            <v>12256.619718309861</v>
          </cell>
          <cell r="E263">
            <v>8302.9886194952996</v>
          </cell>
          <cell r="F263">
            <v>4006.0416666666665</v>
          </cell>
          <cell r="G263">
            <v>6431.2227545385458</v>
          </cell>
        </row>
        <row r="264">
          <cell r="C264">
            <v>5581.472816247333</v>
          </cell>
          <cell r="D264">
            <v>10623.961892247031</v>
          </cell>
          <cell r="E264">
            <v>5370.7379002233893</v>
          </cell>
          <cell r="F264">
            <v>2454.4104803493442</v>
          </cell>
          <cell r="G264">
            <v>5013.3009550244269</v>
          </cell>
        </row>
        <row r="265">
          <cell r="C265">
            <v>3039.6196156563669</v>
          </cell>
          <cell r="D265">
            <v>9112.226950354614</v>
          </cell>
          <cell r="E265">
            <v>3495.461994609163</v>
          </cell>
          <cell r="F265">
            <v>2535.0727272727263</v>
          </cell>
          <cell r="G265">
            <v>2470.3509125347432</v>
          </cell>
        </row>
        <row r="267">
          <cell r="C267">
            <v>1789.9920796851216</v>
          </cell>
          <cell r="D267">
            <v>4691.7532774150923</v>
          </cell>
          <cell r="E267">
            <v>2709.2200900707344</v>
          </cell>
          <cell r="F267">
            <v>2698.3662474157427</v>
          </cell>
          <cell r="G267">
            <v>1380.3644350315492</v>
          </cell>
        </row>
        <row r="268">
          <cell r="C268">
            <v>3559.8511274840325</v>
          </cell>
          <cell r="D268">
            <v>6790.0967227929577</v>
          </cell>
          <cell r="E268">
            <v>3844.3819058977856</v>
          </cell>
          <cell r="F268">
            <v>2920.9533572877917</v>
          </cell>
          <cell r="G268">
            <v>3310.4571075024369</v>
          </cell>
        </row>
        <row r="269">
          <cell r="C269">
            <v>5937.2113073032224</v>
          </cell>
          <cell r="D269">
            <v>9187.5773997868891</v>
          </cell>
          <cell r="E269">
            <v>6115.7866255283934</v>
          </cell>
          <cell r="F269">
            <v>2780.224238494844</v>
          </cell>
          <cell r="G269">
            <v>5156.7305318956451</v>
          </cell>
        </row>
        <row r="270">
          <cell r="C270">
            <v>13051.398814952845</v>
          </cell>
          <cell r="D270">
            <v>14682.599023476478</v>
          </cell>
          <cell r="E270">
            <v>11923.697610453464</v>
          </cell>
          <cell r="F270">
            <v>3102.725779206783</v>
          </cell>
          <cell r="G270">
            <v>13680.24781282472</v>
          </cell>
        </row>
        <row r="271">
          <cell r="C271">
            <v>4618.1954803616363</v>
          </cell>
          <cell r="D271">
            <v>0</v>
          </cell>
          <cell r="E271">
            <v>5355.6533838871028</v>
          </cell>
          <cell r="F271">
            <v>0</v>
          </cell>
          <cell r="G271">
            <v>3315.6807421740882</v>
          </cell>
        </row>
        <row r="273">
          <cell r="C273">
            <v>375.53952791825697</v>
          </cell>
          <cell r="D273">
            <v>0</v>
          </cell>
          <cell r="E273">
            <v>458.8298156843918</v>
          </cell>
          <cell r="F273">
            <v>0</v>
          </cell>
          <cell r="G273">
            <v>320.57427010819339</v>
          </cell>
        </row>
        <row r="274">
          <cell r="C274">
            <v>1253.2405838136028</v>
          </cell>
          <cell r="D274">
            <v>0</v>
          </cell>
          <cell r="E274">
            <v>1474.7807947625627</v>
          </cell>
          <cell r="F274">
            <v>1082.4067459142389</v>
          </cell>
          <cell r="G274">
            <v>485.71696834147656</v>
          </cell>
        </row>
        <row r="275">
          <cell r="C275">
            <v>2161.912060415124</v>
          </cell>
          <cell r="D275">
            <v>2625</v>
          </cell>
          <cell r="E275">
            <v>2389.7066096741014</v>
          </cell>
          <cell r="F275">
            <v>2305.4407517112127</v>
          </cell>
          <cell r="G275">
            <v>1255.7266199156179</v>
          </cell>
        </row>
        <row r="276">
          <cell r="C276">
            <v>4159.6432382687672</v>
          </cell>
          <cell r="D276">
            <v>7060.0198941226854</v>
          </cell>
          <cell r="E276">
            <v>4706.6553609542652</v>
          </cell>
          <cell r="F276">
            <v>2719.5015312932401</v>
          </cell>
          <cell r="G276">
            <v>2524.3064038260977</v>
          </cell>
        </row>
        <row r="277">
          <cell r="C277">
            <v>5110.3794921143508</v>
          </cell>
          <cell r="D277">
            <v>9581.0566677136012</v>
          </cell>
          <cell r="E277">
            <v>5849.8451664177519</v>
          </cell>
          <cell r="F277">
            <v>2734.8098574572959</v>
          </cell>
          <cell r="G277">
            <v>3423.26189281606</v>
          </cell>
        </row>
        <row r="278">
          <cell r="C278">
            <v>5792.1718308974387</v>
          </cell>
          <cell r="D278">
            <v>10735.634661263519</v>
          </cell>
          <cell r="E278">
            <v>7182.7613881971438</v>
          </cell>
          <cell r="F278">
            <v>3566.0749454789529</v>
          </cell>
          <cell r="G278">
            <v>3791.1989588530232</v>
          </cell>
        </row>
        <row r="279">
          <cell r="C279">
            <v>5318.9350722286208</v>
          </cell>
          <cell r="D279">
            <v>11135.968058043423</v>
          </cell>
          <cell r="E279">
            <v>6238.3208135347732</v>
          </cell>
          <cell r="F279">
            <v>3403.4156343675427</v>
          </cell>
          <cell r="G279">
            <v>3952.2872875033058</v>
          </cell>
        </row>
        <row r="280">
          <cell r="C280">
            <v>5502.1596969961565</v>
          </cell>
          <cell r="D280">
            <v>13332.235988503659</v>
          </cell>
          <cell r="E280">
            <v>6270.8800890831335</v>
          </cell>
          <cell r="F280">
            <v>3156.3074764288735</v>
          </cell>
          <cell r="G280">
            <v>4390.578067648893</v>
          </cell>
        </row>
        <row r="281">
          <cell r="C281">
            <v>4154.654685334056</v>
          </cell>
          <cell r="D281">
            <v>12742.139350476315</v>
          </cell>
          <cell r="E281">
            <v>5250.5222545358019</v>
          </cell>
          <cell r="F281">
            <v>2659.7302062660683</v>
          </cell>
          <cell r="G281">
            <v>3478.2309484738294</v>
          </cell>
        </row>
        <row r="283">
          <cell r="C283">
            <v>4972.5526798971177</v>
          </cell>
          <cell r="D283">
            <v>11139.786219120802</v>
          </cell>
          <cell r="E283">
            <v>5069.7961058864048</v>
          </cell>
          <cell r="F283">
            <v>3654.0568147698141</v>
          </cell>
          <cell r="G283">
            <v>4331.2413500902639</v>
          </cell>
        </row>
        <row r="284">
          <cell r="C284">
            <v>4626.5970352140303</v>
          </cell>
          <cell r="D284">
            <v>11263.949619802783</v>
          </cell>
          <cell r="E284">
            <v>6306.0837245002949</v>
          </cell>
          <cell r="F284">
            <v>2820.324076623157</v>
          </cell>
          <cell r="G284">
            <v>2835.900607784833</v>
          </cell>
        </row>
        <row r="286">
          <cell r="C286">
            <v>1538.6627916273007</v>
          </cell>
          <cell r="D286">
            <v>4498.8446562581839</v>
          </cell>
          <cell r="E286">
            <v>1974.7152651011095</v>
          </cell>
          <cell r="F286">
            <v>1693.8588513440347</v>
          </cell>
          <cell r="G286">
            <v>1297.0189255311898</v>
          </cell>
        </row>
        <row r="287">
          <cell r="C287">
            <v>3356.7312659053082</v>
          </cell>
          <cell r="D287">
            <v>5427.083677350437</v>
          </cell>
          <cell r="E287">
            <v>4089.1304705508492</v>
          </cell>
          <cell r="F287">
            <v>2936.5654997407587</v>
          </cell>
          <cell r="G287">
            <v>2372.1457055454944</v>
          </cell>
        </row>
        <row r="288">
          <cell r="C288">
            <v>2834.9462036832429</v>
          </cell>
          <cell r="D288">
            <v>0</v>
          </cell>
          <cell r="E288">
            <v>6000</v>
          </cell>
          <cell r="F288">
            <v>0</v>
          </cell>
          <cell r="G288">
            <v>1247.820515892445</v>
          </cell>
        </row>
        <row r="289">
          <cell r="C289">
            <v>8934.1585329350964</v>
          </cell>
          <cell r="D289">
            <v>10088.046172732253</v>
          </cell>
          <cell r="E289">
            <v>8683.3128358068261</v>
          </cell>
          <cell r="F289">
            <v>8000.8584026574154</v>
          </cell>
          <cell r="G289">
            <v>8702.1664071308587</v>
          </cell>
        </row>
        <row r="290">
          <cell r="C290">
            <v>16557.484501113857</v>
          </cell>
          <cell r="D290">
            <v>17525.440721482119</v>
          </cell>
          <cell r="E290">
            <v>16808.398224170476</v>
          </cell>
          <cell r="F290">
            <v>0</v>
          </cell>
          <cell r="G290">
            <v>15425.478868187651</v>
          </cell>
        </row>
        <row r="291">
          <cell r="C291">
            <v>22977.502601572985</v>
          </cell>
          <cell r="D291">
            <v>24649.971406102806</v>
          </cell>
          <cell r="E291">
            <v>24225.907234173523</v>
          </cell>
          <cell r="F291">
            <v>0</v>
          </cell>
          <cell r="G291">
            <v>20458.085610749938</v>
          </cell>
        </row>
        <row r="292">
          <cell r="C292">
            <v>50850.793404304044</v>
          </cell>
          <cell r="D292">
            <v>40019.656099208485</v>
          </cell>
          <cell r="E292">
            <v>39031.650600193374</v>
          </cell>
          <cell r="F292">
            <v>0</v>
          </cell>
          <cell r="G292">
            <v>57692.87355145513</v>
          </cell>
        </row>
        <row r="294">
          <cell r="C294">
            <v>2768.9883183170732</v>
          </cell>
          <cell r="D294">
            <v>7000</v>
          </cell>
          <cell r="E294">
            <v>2856.5410026443315</v>
          </cell>
          <cell r="F294">
            <v>0</v>
          </cell>
          <cell r="G294">
            <v>2715.2429010427741</v>
          </cell>
        </row>
        <row r="295">
          <cell r="C295">
            <v>4655.3042358741959</v>
          </cell>
          <cell r="D295">
            <v>2099.1282063569779</v>
          </cell>
          <cell r="E295">
            <v>6219.5977730483401</v>
          </cell>
          <cell r="F295">
            <v>0</v>
          </cell>
          <cell r="G295">
            <v>2932.5415446970987</v>
          </cell>
        </row>
        <row r="296">
          <cell r="C296">
            <v>6078.2554696716743</v>
          </cell>
          <cell r="D296">
            <v>11241.281149963039</v>
          </cell>
          <cell r="E296">
            <v>6448.878512407121</v>
          </cell>
          <cell r="F296">
            <v>2865.7103720882342</v>
          </cell>
          <cell r="G296">
            <v>4815.6980772234538</v>
          </cell>
        </row>
        <row r="297">
          <cell r="C297">
            <v>6681.6447282967974</v>
          </cell>
          <cell r="D297">
            <v>0</v>
          </cell>
          <cell r="E297">
            <v>6681.6447282967974</v>
          </cell>
          <cell r="F297">
            <v>0</v>
          </cell>
          <cell r="G297">
            <v>0</v>
          </cell>
        </row>
        <row r="300">
          <cell r="C300">
            <v>2772.6844039342222</v>
          </cell>
          <cell r="D300">
            <v>7000</v>
          </cell>
          <cell r="E300">
            <v>2856.3773564498015</v>
          </cell>
          <cell r="F300">
            <v>0</v>
          </cell>
          <cell r="G300">
            <v>2721.0820397879584</v>
          </cell>
        </row>
        <row r="301">
          <cell r="C301">
            <v>2386.6834120845128</v>
          </cell>
          <cell r="D301">
            <v>0</v>
          </cell>
          <cell r="E301">
            <v>2876.9045228355444</v>
          </cell>
          <cell r="F301">
            <v>0</v>
          </cell>
          <cell r="G301">
            <v>2166.5707664260694</v>
          </cell>
        </row>
        <row r="302">
          <cell r="C302">
            <v>4655.3042358741959</v>
          </cell>
          <cell r="D302">
            <v>2099.1282063569779</v>
          </cell>
          <cell r="E302">
            <v>6219.5977730483401</v>
          </cell>
          <cell r="F302">
            <v>0</v>
          </cell>
          <cell r="G302">
            <v>2932.5415446970987</v>
          </cell>
        </row>
        <row r="303">
          <cell r="C303">
            <v>10201.255328603873</v>
          </cell>
          <cell r="D303">
            <v>11723.177896328101</v>
          </cell>
          <cell r="E303">
            <v>8950.0343967209701</v>
          </cell>
          <cell r="F303">
            <v>0</v>
          </cell>
          <cell r="G303">
            <v>984.18042033205518</v>
          </cell>
        </row>
        <row r="304">
          <cell r="C304">
            <v>4825.9112045839611</v>
          </cell>
          <cell r="D304">
            <v>0</v>
          </cell>
          <cell r="E304">
            <v>4245.7119395210466</v>
          </cell>
          <cell r="F304">
            <v>0</v>
          </cell>
          <cell r="G304">
            <v>6261.2925626603219</v>
          </cell>
        </row>
        <row r="305">
          <cell r="C305">
            <v>5317.1063289765216</v>
          </cell>
          <cell r="D305">
            <v>10000</v>
          </cell>
          <cell r="E305">
            <v>6518.3826406203998</v>
          </cell>
          <cell r="F305">
            <v>0</v>
          </cell>
          <cell r="G305">
            <v>4591.7114532345304</v>
          </cell>
        </row>
        <row r="306">
          <cell r="C306">
            <v>6741.1238525232566</v>
          </cell>
          <cell r="D306">
            <v>10977.266755328583</v>
          </cell>
          <cell r="E306">
            <v>7222.367288116885</v>
          </cell>
          <cell r="F306">
            <v>0</v>
          </cell>
          <cell r="G306">
            <v>5963.7392441926968</v>
          </cell>
        </row>
        <row r="307">
          <cell r="C307">
            <v>9881.2204129648617</v>
          </cell>
          <cell r="D307">
            <v>9628.2677275770875</v>
          </cell>
          <cell r="E307">
            <v>8807.360227593681</v>
          </cell>
          <cell r="F307">
            <v>0</v>
          </cell>
          <cell r="G307">
            <v>13456.095613808599</v>
          </cell>
        </row>
        <row r="308">
          <cell r="C308">
            <v>6547.736053028977</v>
          </cell>
          <cell r="D308">
            <v>11239.023206196627</v>
          </cell>
          <cell r="E308">
            <v>6621.9618989686687</v>
          </cell>
          <cell r="F308">
            <v>2865.7103720882342</v>
          </cell>
          <cell r="G308">
            <v>2722.0285433860427</v>
          </cell>
        </row>
        <row r="309">
          <cell r="C309">
            <v>6681.6447282967974</v>
          </cell>
          <cell r="D309">
            <v>0</v>
          </cell>
          <cell r="E309">
            <v>6681.6447282967974</v>
          </cell>
          <cell r="F309">
            <v>0</v>
          </cell>
          <cell r="G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2">
          <cell r="C312">
            <v>10971.549321225069</v>
          </cell>
          <cell r="D312">
            <v>12312.27646826218</v>
          </cell>
          <cell r="E312">
            <v>9529.1354776257704</v>
          </cell>
          <cell r="F312">
            <v>0</v>
          </cell>
          <cell r="G312">
            <v>11112.163571280797</v>
          </cell>
        </row>
        <row r="313">
          <cell r="C313">
            <v>12377.514831768471</v>
          </cell>
          <cell r="D313">
            <v>12443.109526965245</v>
          </cell>
          <cell r="E313">
            <v>12198.643121994301</v>
          </cell>
          <cell r="F313">
            <v>0</v>
          </cell>
          <cell r="G313">
            <v>12600.2297889613</v>
          </cell>
        </row>
        <row r="314">
          <cell r="C314">
            <v>8206.6197086385728</v>
          </cell>
          <cell r="D314">
            <v>8445.4394509066096</v>
          </cell>
          <cell r="E314">
            <v>8282.2515781518105</v>
          </cell>
          <cell r="F314">
            <v>0</v>
          </cell>
          <cell r="G314">
            <v>4939.3019928457807</v>
          </cell>
        </row>
        <row r="315">
          <cell r="C315">
            <v>4788.0067469622909</v>
          </cell>
          <cell r="D315">
            <v>0</v>
          </cell>
          <cell r="E315">
            <v>6292.9787309165376</v>
          </cell>
          <cell r="F315">
            <v>0</v>
          </cell>
          <cell r="G315">
            <v>4264.1013700592766</v>
          </cell>
        </row>
        <row r="316">
          <cell r="C316">
            <v>2606.7801323587059</v>
          </cell>
          <cell r="D316">
            <v>7000</v>
          </cell>
          <cell r="E316">
            <v>2421.495511820619</v>
          </cell>
          <cell r="F316">
            <v>0</v>
          </cell>
          <cell r="G316">
            <v>2703.1805967919881</v>
          </cell>
        </row>
        <row r="317">
          <cell r="C317">
            <v>6380.3498698163312</v>
          </cell>
          <cell r="D317">
            <v>8644.0675779435642</v>
          </cell>
          <cell r="E317">
            <v>6798.2066375967479</v>
          </cell>
          <cell r="F317">
            <v>0</v>
          </cell>
          <cell r="G317">
            <v>5869.400756451183</v>
          </cell>
        </row>
        <row r="318">
          <cell r="C318">
            <v>4345.0356792848061</v>
          </cell>
          <cell r="D318">
            <v>9108.2099547888629</v>
          </cell>
          <cell r="E318">
            <v>4472.3658748983435</v>
          </cell>
          <cell r="F318">
            <v>0</v>
          </cell>
          <cell r="G318">
            <v>3968.8243754313503</v>
          </cell>
        </row>
        <row r="319">
          <cell r="C319">
            <v>2663.6022268552806</v>
          </cell>
          <cell r="D319">
            <v>0</v>
          </cell>
          <cell r="E319">
            <v>4103.4550276014643</v>
          </cell>
          <cell r="F319">
            <v>0</v>
          </cell>
          <cell r="G319">
            <v>2203.4517175022088</v>
          </cell>
        </row>
        <row r="320">
          <cell r="C320">
            <v>4364.1791702153832</v>
          </cell>
          <cell r="D320">
            <v>6724.1878253719915</v>
          </cell>
          <cell r="E320">
            <v>5275.9284652038596</v>
          </cell>
          <cell r="F320">
            <v>0</v>
          </cell>
          <cell r="G320">
            <v>2180.6765180953521</v>
          </cell>
        </row>
        <row r="321">
          <cell r="C321">
            <v>3689.0732885321504</v>
          </cell>
          <cell r="D321">
            <v>7447.4263355184194</v>
          </cell>
          <cell r="E321">
            <v>4984.6892074874449</v>
          </cell>
          <cell r="F321">
            <v>2865.7103720882342</v>
          </cell>
          <cell r="G321">
            <v>2306.3367050150969</v>
          </cell>
        </row>
        <row r="322">
          <cell r="C322">
            <v>5180.1773685936842</v>
          </cell>
          <cell r="D322">
            <v>4000</v>
          </cell>
          <cell r="E322">
            <v>5865.6937373457367</v>
          </cell>
          <cell r="F322">
            <v>0</v>
          </cell>
          <cell r="G322">
            <v>3536.3084255779431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35">
          <cell r="C335">
            <v>7.4803774709152773</v>
          </cell>
          <cell r="D335">
            <v>12.484215605142836</v>
          </cell>
          <cell r="E335">
            <v>8.037113544087271</v>
          </cell>
          <cell r="F335">
            <v>6.4909574701926793</v>
          </cell>
          <cell r="G335">
            <v>6.3000888587347177</v>
          </cell>
          <cell r="H335">
            <v>0</v>
          </cell>
          <cell r="I335">
            <v>0</v>
          </cell>
        </row>
        <row r="337">
          <cell r="C337">
            <v>9.8742138364779954</v>
          </cell>
          <cell r="D337">
            <v>13.385786802030458</v>
          </cell>
          <cell r="E337">
            <v>10.384512683578111</v>
          </cell>
          <cell r="F337">
            <v>5.8750000000000018</v>
          </cell>
          <cell r="G337">
            <v>8.4637931034482818</v>
          </cell>
          <cell r="H337">
            <v>0</v>
          </cell>
          <cell r="I337">
            <v>0</v>
          </cell>
        </row>
        <row r="338">
          <cell r="C338">
            <v>9.3094361008784556</v>
          </cell>
          <cell r="D338">
            <v>12.394366197183095</v>
          </cell>
          <cell r="E338">
            <v>9.8239168989105785</v>
          </cell>
          <cell r="F338">
            <v>5.9777777777777779</v>
          </cell>
          <cell r="G338">
            <v>8.3706045041485542</v>
          </cell>
          <cell r="H338">
            <v>0</v>
          </cell>
          <cell r="I338">
            <v>0</v>
          </cell>
        </row>
        <row r="339">
          <cell r="C339">
            <v>8.247538772757931</v>
          </cell>
          <cell r="D339">
            <v>12.371983914209117</v>
          </cell>
          <cell r="E339">
            <v>8.4938193343898796</v>
          </cell>
          <cell r="F339">
            <v>6.8217179902755269</v>
          </cell>
          <cell r="G339">
            <v>7.1824988301357102</v>
          </cell>
          <cell r="H339">
            <v>0</v>
          </cell>
          <cell r="I339">
            <v>0</v>
          </cell>
        </row>
        <row r="340">
          <cell r="C340">
            <v>5.8050763923114834</v>
          </cell>
          <cell r="D340">
            <v>11.635714285714293</v>
          </cell>
          <cell r="E340">
            <v>6.2388714733542248</v>
          </cell>
          <cell r="F340">
            <v>6.6176470588235308</v>
          </cell>
          <cell r="G340">
            <v>5.0886987843313909</v>
          </cell>
          <cell r="H340">
            <v>0</v>
          </cell>
          <cell r="I340">
            <v>0</v>
          </cell>
        </row>
        <row r="341">
          <cell r="H341">
            <v>0</v>
          </cell>
          <cell r="I341">
            <v>0</v>
          </cell>
        </row>
        <row r="342"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C343">
            <v>4.644492676139869</v>
          </cell>
          <cell r="D343">
            <v>5.0769117883893546</v>
          </cell>
          <cell r="E343">
            <v>4.9195448629316303</v>
          </cell>
          <cell r="F343">
            <v>5.1813664056061599</v>
          </cell>
          <cell r="G343">
            <v>4.4060194817201381</v>
          </cell>
          <cell r="H343">
            <v>0</v>
          </cell>
          <cell r="I343">
            <v>0</v>
          </cell>
        </row>
        <row r="344">
          <cell r="C344">
            <v>10.35524698706646</v>
          </cell>
          <cell r="D344">
            <v>11.279975479891089</v>
          </cell>
          <cell r="E344">
            <v>10.350307814674393</v>
          </cell>
          <cell r="F344">
            <v>9.3309348191839838</v>
          </cell>
          <cell r="G344">
            <v>10.218352371877463</v>
          </cell>
          <cell r="H344">
            <v>0</v>
          </cell>
          <cell r="I344">
            <v>0</v>
          </cell>
        </row>
        <row r="345">
          <cell r="C345">
            <v>15.458527055946799</v>
          </cell>
          <cell r="D345">
            <v>16.01042501986031</v>
          </cell>
          <cell r="E345">
            <v>15.092836004254776</v>
          </cell>
          <cell r="F345">
            <v>13.230837050465695</v>
          </cell>
          <cell r="G345">
            <v>15.612013147411004</v>
          </cell>
          <cell r="H345">
            <v>0</v>
          </cell>
          <cell r="I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H347">
            <v>0</v>
          </cell>
          <cell r="I347">
            <v>0</v>
          </cell>
        </row>
        <row r="348">
          <cell r="C348">
            <v>3.7287101509488956</v>
          </cell>
          <cell r="D348">
            <v>0</v>
          </cell>
          <cell r="E348">
            <v>4.3996725510383925</v>
          </cell>
          <cell r="F348">
            <v>0</v>
          </cell>
          <cell r="G348">
            <v>3.1765514982748191</v>
          </cell>
          <cell r="H348">
            <v>0</v>
          </cell>
          <cell r="I348">
            <v>0</v>
          </cell>
        </row>
        <row r="349">
          <cell r="C349">
            <v>5.2627765096719772</v>
          </cell>
          <cell r="D349">
            <v>0</v>
          </cell>
          <cell r="E349">
            <v>5.160044407619031</v>
          </cell>
          <cell r="F349">
            <v>5.880602413174568</v>
          </cell>
          <cell r="G349">
            <v>5.3007922770824036</v>
          </cell>
          <cell r="H349">
            <v>0</v>
          </cell>
          <cell r="I349">
            <v>0</v>
          </cell>
        </row>
        <row r="350">
          <cell r="C350">
            <v>6.5007990844380616</v>
          </cell>
          <cell r="D350">
            <v>9.75</v>
          </cell>
          <cell r="E350">
            <v>6.4543567224973559</v>
          </cell>
          <cell r="F350">
            <v>6.9578081358938828</v>
          </cell>
          <cell r="G350">
            <v>6.3813660621765678</v>
          </cell>
          <cell r="H350">
            <v>0</v>
          </cell>
          <cell r="I350">
            <v>0</v>
          </cell>
        </row>
        <row r="351">
          <cell r="C351">
            <v>8.585056577276605</v>
          </cell>
          <cell r="D351">
            <v>12.002722227731232</v>
          </cell>
          <cell r="E351">
            <v>8.7703049900168075</v>
          </cell>
          <cell r="F351">
            <v>7.6793299924774452</v>
          </cell>
          <cell r="G351">
            <v>7.6721015440809897</v>
          </cell>
          <cell r="H351">
            <v>0</v>
          </cell>
          <cell r="I351">
            <v>0</v>
          </cell>
        </row>
        <row r="352">
          <cell r="C352">
            <v>8.6415429811562046</v>
          </cell>
          <cell r="D352">
            <v>13.366815608293566</v>
          </cell>
          <cell r="E352">
            <v>9.0553071775744218</v>
          </cell>
          <cell r="F352">
            <v>6.693207456234175</v>
          </cell>
          <cell r="G352">
            <v>7.3514083350089408</v>
          </cell>
          <cell r="H352">
            <v>0</v>
          </cell>
          <cell r="I352">
            <v>0</v>
          </cell>
        </row>
        <row r="353">
          <cell r="C353">
            <v>8.2317071721788402</v>
          </cell>
          <cell r="D353">
            <v>13.464789480405965</v>
          </cell>
          <cell r="E353">
            <v>8.9075053548011951</v>
          </cell>
          <cell r="F353">
            <v>6.4657287543022735</v>
          </cell>
          <cell r="G353">
            <v>6.7358207335160571</v>
          </cell>
          <cell r="H353">
            <v>0</v>
          </cell>
          <cell r="I353">
            <v>0</v>
          </cell>
        </row>
        <row r="354">
          <cell r="C354">
            <v>7.335954703497138</v>
          </cell>
          <cell r="D354">
            <v>12.389738591043574</v>
          </cell>
          <cell r="E354">
            <v>7.5683606455927181</v>
          </cell>
          <cell r="F354">
            <v>5.935949028084476</v>
          </cell>
          <cell r="G354">
            <v>6.3773150280154765</v>
          </cell>
          <cell r="H354">
            <v>0</v>
          </cell>
          <cell r="I354">
            <v>0</v>
          </cell>
        </row>
        <row r="355">
          <cell r="C355">
            <v>6.7853575268697623</v>
          </cell>
          <cell r="D355">
            <v>12.369375267953702</v>
          </cell>
          <cell r="E355">
            <v>6.9769125445206486</v>
          </cell>
          <cell r="F355">
            <v>5.2463257215168024</v>
          </cell>
          <cell r="G355">
            <v>5.9669268388949241</v>
          </cell>
          <cell r="H355">
            <v>0</v>
          </cell>
          <cell r="I355">
            <v>0</v>
          </cell>
        </row>
        <row r="356">
          <cell r="C356">
            <v>5.4486900717968805</v>
          </cell>
          <cell r="D356">
            <v>10.919797421987059</v>
          </cell>
          <cell r="E356">
            <v>5.6785689134902828</v>
          </cell>
          <cell r="F356">
            <v>3.558796634691423</v>
          </cell>
          <cell r="G356">
            <v>4.9673356990343907</v>
          </cell>
          <cell r="H356">
            <v>0</v>
          </cell>
          <cell r="I356">
            <v>0</v>
          </cell>
        </row>
        <row r="357">
          <cell r="H357">
            <v>0</v>
          </cell>
          <cell r="I357">
            <v>0</v>
          </cell>
        </row>
        <row r="358">
          <cell r="C358">
            <v>6.9831618324702633</v>
          </cell>
          <cell r="D358">
            <v>11.605519426354324</v>
          </cell>
          <cell r="E358">
            <v>7.3061340044973191</v>
          </cell>
          <cell r="F358">
            <v>6.1240763606863329</v>
          </cell>
          <cell r="G358">
            <v>6.1279860822974017</v>
          </cell>
          <cell r="H358">
            <v>0</v>
          </cell>
          <cell r="I358">
            <v>0</v>
          </cell>
        </row>
        <row r="359">
          <cell r="C359">
            <v>8.3108214220231993</v>
          </cell>
          <cell r="D359">
            <v>13.155271413725483</v>
          </cell>
          <cell r="E359">
            <v>10.035918821819214</v>
          </cell>
          <cell r="F359">
            <v>6.5095309090983884</v>
          </cell>
          <cell r="G359">
            <v>6.5540517305690544</v>
          </cell>
          <cell r="H359">
            <v>0</v>
          </cell>
          <cell r="I359">
            <v>0</v>
          </cell>
        </row>
        <row r="360">
          <cell r="H360">
            <v>0</v>
          </cell>
          <cell r="I360">
            <v>0</v>
          </cell>
        </row>
        <row r="361">
          <cell r="C361">
            <v>6.1124997717936056</v>
          </cell>
          <cell r="D361">
            <v>11.441862142644245</v>
          </cell>
          <cell r="E361">
            <v>6.4140467003692407</v>
          </cell>
          <cell r="F361">
            <v>6.9069057791674124</v>
          </cell>
          <cell r="G361">
            <v>5.7905638293469339</v>
          </cell>
          <cell r="H361">
            <v>0</v>
          </cell>
          <cell r="I361">
            <v>0</v>
          </cell>
        </row>
        <row r="362">
          <cell r="C362">
            <v>6.7448036616927691</v>
          </cell>
          <cell r="D362">
            <v>9.0877774751398164</v>
          </cell>
          <cell r="E362">
            <v>7.2721229041338367</v>
          </cell>
          <cell r="F362">
            <v>6.3912803338642155</v>
          </cell>
          <cell r="G362">
            <v>5.9243863570217323</v>
          </cell>
          <cell r="H362">
            <v>0</v>
          </cell>
          <cell r="I362">
            <v>0</v>
          </cell>
        </row>
        <row r="363">
          <cell r="C363">
            <v>9.6737632962062694</v>
          </cell>
          <cell r="D363">
            <v>0</v>
          </cell>
          <cell r="E363">
            <v>17</v>
          </cell>
          <cell r="F363">
            <v>0</v>
          </cell>
          <cell r="G363">
            <v>6</v>
          </cell>
          <cell r="H363">
            <v>0</v>
          </cell>
          <cell r="I363">
            <v>0</v>
          </cell>
        </row>
        <row r="364">
          <cell r="C364">
            <v>9.8906628224697091</v>
          </cell>
          <cell r="D364">
            <v>12.439898512146687</v>
          </cell>
          <cell r="E364">
            <v>10.013223703380739</v>
          </cell>
          <cell r="F364">
            <v>5.9221104613133493</v>
          </cell>
          <cell r="G364">
            <v>8.0799149514635484</v>
          </cell>
          <cell r="H364">
            <v>0</v>
          </cell>
          <cell r="I364">
            <v>0</v>
          </cell>
        </row>
        <row r="365">
          <cell r="C365">
            <v>12.756771583639372</v>
          </cell>
          <cell r="D365">
            <v>15.164753069607773</v>
          </cell>
          <cell r="E365">
            <v>13.491727861733439</v>
          </cell>
          <cell r="F365">
            <v>0</v>
          </cell>
          <cell r="G365">
            <v>9.6480453438450375</v>
          </cell>
          <cell r="H365">
            <v>0</v>
          </cell>
          <cell r="I365">
            <v>0</v>
          </cell>
        </row>
        <row r="366">
          <cell r="C366">
            <v>13.466216675383047</v>
          </cell>
          <cell r="D366">
            <v>16.453252900793629</v>
          </cell>
          <cell r="E366">
            <v>15.089840849212059</v>
          </cell>
          <cell r="F366">
            <v>0</v>
          </cell>
          <cell r="G366">
            <v>9.6215511663633322</v>
          </cell>
          <cell r="H366">
            <v>0</v>
          </cell>
          <cell r="I366">
            <v>0</v>
          </cell>
        </row>
        <row r="367">
          <cell r="C367">
            <v>12.218410490051692</v>
          </cell>
          <cell r="D367">
            <v>17.445722859141764</v>
          </cell>
          <cell r="E367">
            <v>14.91508583311359</v>
          </cell>
          <cell r="F367">
            <v>0</v>
          </cell>
          <cell r="G367">
            <v>10.106297370651523</v>
          </cell>
          <cell r="H367">
            <v>0</v>
          </cell>
          <cell r="I367">
            <v>0</v>
          </cell>
        </row>
        <row r="368">
          <cell r="H368">
            <v>0</v>
          </cell>
          <cell r="I368">
            <v>0</v>
          </cell>
        </row>
        <row r="369">
          <cell r="C369">
            <v>5.0671780855647865</v>
          </cell>
          <cell r="D369">
            <v>6</v>
          </cell>
          <cell r="E369">
            <v>5.4725865618180016</v>
          </cell>
          <cell r="F369">
            <v>0</v>
          </cell>
          <cell r="G369">
            <v>4.8014630467508717</v>
          </cell>
          <cell r="H369">
            <v>0</v>
          </cell>
          <cell r="I369">
            <v>0</v>
          </cell>
        </row>
        <row r="370">
          <cell r="C370">
            <v>7.5081744109276354</v>
          </cell>
          <cell r="D370">
            <v>6.486923095354669</v>
          </cell>
          <cell r="E370">
            <v>8.422530284843436</v>
          </cell>
          <cell r="F370">
            <v>0</v>
          </cell>
          <cell r="G370">
            <v>6.3668462181131495</v>
          </cell>
          <cell r="H370">
            <v>0</v>
          </cell>
          <cell r="I370">
            <v>0</v>
          </cell>
        </row>
        <row r="371">
          <cell r="C371">
            <v>8.6116076808704189</v>
          </cell>
          <cell r="D371">
            <v>12.510348620083072</v>
          </cell>
          <cell r="E371">
            <v>9.0579900917430471</v>
          </cell>
          <cell r="F371">
            <v>6.4909574701926793</v>
          </cell>
          <cell r="G371">
            <v>7.3290793242361785</v>
          </cell>
          <cell r="H371">
            <v>0</v>
          </cell>
          <cell r="I371">
            <v>0</v>
          </cell>
        </row>
        <row r="372">
          <cell r="C372">
            <v>9.575071159399684</v>
          </cell>
          <cell r="D372">
            <v>0</v>
          </cell>
          <cell r="E372">
            <v>9.575071159399684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4">
          <cell r="H374">
            <v>0</v>
          </cell>
          <cell r="I374">
            <v>0</v>
          </cell>
        </row>
        <row r="375">
          <cell r="C375">
            <v>5.0569885186022985</v>
          </cell>
          <cell r="D375">
            <v>6</v>
          </cell>
          <cell r="E375">
            <v>5.461788367343714</v>
          </cell>
          <cell r="F375">
            <v>0</v>
          </cell>
          <cell r="G375">
            <v>4.7912756716613254</v>
          </cell>
          <cell r="H375">
            <v>0</v>
          </cell>
          <cell r="I375">
            <v>0</v>
          </cell>
        </row>
        <row r="376">
          <cell r="C376">
            <v>6.1158743537618996</v>
          </cell>
          <cell r="D376">
            <v>0</v>
          </cell>
          <cell r="E376">
            <v>6.6947741647354908</v>
          </cell>
          <cell r="F376">
            <v>0</v>
          </cell>
          <cell r="G376">
            <v>5.7905860740777424</v>
          </cell>
          <cell r="H376">
            <v>0</v>
          </cell>
          <cell r="I376">
            <v>0</v>
          </cell>
        </row>
        <row r="377">
          <cell r="C377">
            <v>7.5081744109276354</v>
          </cell>
          <cell r="D377">
            <v>6.486923095354669</v>
          </cell>
          <cell r="E377">
            <v>8.422530284843436</v>
          </cell>
          <cell r="F377">
            <v>0</v>
          </cell>
          <cell r="G377">
            <v>6.3668462181131495</v>
          </cell>
          <cell r="H377">
            <v>0</v>
          </cell>
          <cell r="I377">
            <v>0</v>
          </cell>
        </row>
        <row r="378">
          <cell r="C378">
            <v>10.936403086392012</v>
          </cell>
          <cell r="D378">
            <v>11.69153906170143</v>
          </cell>
          <cell r="E378">
            <v>10.18314198004021</v>
          </cell>
          <cell r="F378">
            <v>0</v>
          </cell>
          <cell r="G378">
            <v>7.3700768817369617</v>
          </cell>
          <cell r="H378">
            <v>0</v>
          </cell>
          <cell r="I378">
            <v>0</v>
          </cell>
        </row>
        <row r="379">
          <cell r="C379">
            <v>6.5898731116267264</v>
          </cell>
          <cell r="D379">
            <v>0</v>
          </cell>
          <cell r="E379">
            <v>6.4302277110662969</v>
          </cell>
          <cell r="F379">
            <v>0</v>
          </cell>
          <cell r="G379">
            <v>6.9830753630138718</v>
          </cell>
          <cell r="H379">
            <v>0</v>
          </cell>
          <cell r="I379">
            <v>0</v>
          </cell>
        </row>
        <row r="380">
          <cell r="C380">
            <v>7.9031807406455616</v>
          </cell>
          <cell r="D380">
            <v>15</v>
          </cell>
          <cell r="E380">
            <v>9.2561350483634754</v>
          </cell>
          <cell r="F380">
            <v>0</v>
          </cell>
          <cell r="G380">
            <v>7.0121320482710505</v>
          </cell>
          <cell r="H380">
            <v>0</v>
          </cell>
          <cell r="I380">
            <v>0</v>
          </cell>
        </row>
        <row r="381">
          <cell r="C381">
            <v>8.2725086427594121</v>
          </cell>
          <cell r="D381">
            <v>10.37111181455314</v>
          </cell>
          <cell r="E381">
            <v>8.9338696671517539</v>
          </cell>
          <cell r="F381">
            <v>0</v>
          </cell>
          <cell r="G381">
            <v>7.4790318753154557</v>
          </cell>
          <cell r="H381">
            <v>0</v>
          </cell>
          <cell r="I381">
            <v>0</v>
          </cell>
        </row>
        <row r="382">
          <cell r="C382">
            <v>11.080508706903284</v>
          </cell>
          <cell r="D382">
            <v>12.295125218880308</v>
          </cell>
          <cell r="E382">
            <v>10.442086091438428</v>
          </cell>
          <cell r="F382">
            <v>0</v>
          </cell>
          <cell r="G382">
            <v>13.084659750250841</v>
          </cell>
          <cell r="H382">
            <v>0</v>
          </cell>
          <cell r="I382">
            <v>0</v>
          </cell>
        </row>
        <row r="383">
          <cell r="C383">
            <v>9.8127341039837042</v>
          </cell>
          <cell r="D383">
            <v>12.612253099484727</v>
          </cell>
          <cell r="E383">
            <v>10.354743315332419</v>
          </cell>
          <cell r="F383">
            <v>6.4909574701926793</v>
          </cell>
          <cell r="G383">
            <v>7.3574764595597628</v>
          </cell>
          <cell r="H383">
            <v>0</v>
          </cell>
          <cell r="I383">
            <v>0</v>
          </cell>
        </row>
        <row r="384">
          <cell r="C384">
            <v>9.575071159399684</v>
          </cell>
          <cell r="D384">
            <v>0</v>
          </cell>
          <cell r="E384">
            <v>9.575071159399684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6">
          <cell r="H386">
            <v>0</v>
          </cell>
          <cell r="I386">
            <v>0</v>
          </cell>
        </row>
        <row r="387">
          <cell r="C387">
            <v>13.227093788675752</v>
          </cell>
          <cell r="D387">
            <v>13.819271741901868</v>
          </cell>
          <cell r="E387">
            <v>12.61556490846848</v>
          </cell>
          <cell r="F387">
            <v>0</v>
          </cell>
          <cell r="G387">
            <v>13.185239994452509</v>
          </cell>
          <cell r="H387">
            <v>0</v>
          </cell>
          <cell r="I387">
            <v>0</v>
          </cell>
        </row>
        <row r="388">
          <cell r="C388">
            <v>11.676069429754154</v>
          </cell>
          <cell r="D388">
            <v>13.097331680118138</v>
          </cell>
          <cell r="E388">
            <v>12.520342497320096</v>
          </cell>
          <cell r="F388">
            <v>0</v>
          </cell>
          <cell r="G388">
            <v>10.018065009149915</v>
          </cell>
          <cell r="H388">
            <v>0</v>
          </cell>
          <cell r="I388">
            <v>0</v>
          </cell>
        </row>
        <row r="389">
          <cell r="C389">
            <v>11.751678603469445</v>
          </cell>
          <cell r="D389">
            <v>11.61054294379262</v>
          </cell>
          <cell r="E389">
            <v>11.857058436118365</v>
          </cell>
          <cell r="F389">
            <v>0</v>
          </cell>
          <cell r="G389">
            <v>9.781124232127139</v>
          </cell>
          <cell r="H389">
            <v>0</v>
          </cell>
          <cell r="I389">
            <v>0</v>
          </cell>
        </row>
        <row r="390">
          <cell r="C390">
            <v>7.6728415244903161</v>
          </cell>
          <cell r="D390">
            <v>0</v>
          </cell>
          <cell r="E390">
            <v>9.8121806644905618</v>
          </cell>
          <cell r="F390">
            <v>0</v>
          </cell>
          <cell r="G390">
            <v>6.8514192443798168</v>
          </cell>
          <cell r="H390">
            <v>0</v>
          </cell>
          <cell r="I390">
            <v>0</v>
          </cell>
        </row>
        <row r="391">
          <cell r="C391">
            <v>4.9252095653539119</v>
          </cell>
          <cell r="D391">
            <v>6</v>
          </cell>
          <cell r="E391">
            <v>5.1956570374392497</v>
          </cell>
          <cell r="F391">
            <v>0</v>
          </cell>
          <cell r="G391">
            <v>4.7687267323807196</v>
          </cell>
          <cell r="H391">
            <v>0</v>
          </cell>
          <cell r="I391">
            <v>0</v>
          </cell>
        </row>
        <row r="392">
          <cell r="C392">
            <v>7.2392837758574755</v>
          </cell>
          <cell r="D392">
            <v>8.8479667013226653</v>
          </cell>
          <cell r="E392">
            <v>7.0007045686040481</v>
          </cell>
          <cell r="F392">
            <v>0</v>
          </cell>
          <cell r="G392">
            <v>7.3006300771853256</v>
          </cell>
          <cell r="H392">
            <v>0</v>
          </cell>
          <cell r="I392">
            <v>0</v>
          </cell>
        </row>
        <row r="393">
          <cell r="C393">
            <v>6.8638926874412309</v>
          </cell>
          <cell r="D393">
            <v>7.78935116206811</v>
          </cell>
          <cell r="E393">
            <v>6.9533633179846532</v>
          </cell>
          <cell r="F393">
            <v>0</v>
          </cell>
          <cell r="G393">
            <v>6.6691372449051203</v>
          </cell>
          <cell r="H393">
            <v>0</v>
          </cell>
          <cell r="I393">
            <v>0</v>
          </cell>
        </row>
        <row r="394">
          <cell r="C394">
            <v>6.0564233994394892</v>
          </cell>
          <cell r="D394">
            <v>0</v>
          </cell>
          <cell r="E394">
            <v>7.0850723581475963</v>
          </cell>
          <cell r="F394">
            <v>0</v>
          </cell>
          <cell r="G394">
            <v>5.6968211034659211</v>
          </cell>
          <cell r="H394">
            <v>0</v>
          </cell>
          <cell r="I394">
            <v>0</v>
          </cell>
        </row>
        <row r="395">
          <cell r="C395">
            <v>7.6551678118923299</v>
          </cell>
          <cell r="D395">
            <v>7.6273093618029169</v>
          </cell>
          <cell r="E395">
            <v>7.5962050764199445</v>
          </cell>
          <cell r="F395">
            <v>0</v>
          </cell>
          <cell r="G395">
            <v>7.8116634614837448</v>
          </cell>
          <cell r="H395">
            <v>0</v>
          </cell>
          <cell r="I395">
            <v>0</v>
          </cell>
        </row>
        <row r="396">
          <cell r="C396">
            <v>6.5689038462966165</v>
          </cell>
          <cell r="D396">
            <v>6.8335066693765834</v>
          </cell>
          <cell r="E396">
            <v>6.7673499478417556</v>
          </cell>
          <cell r="F396">
            <v>6.4909574701926793</v>
          </cell>
          <cell r="G396">
            <v>6.3596442038014551</v>
          </cell>
          <cell r="H396">
            <v>0</v>
          </cell>
          <cell r="I396">
            <v>0</v>
          </cell>
        </row>
        <row r="397">
          <cell r="C397">
            <v>7.3691119249515875</v>
          </cell>
          <cell r="D397">
            <v>12</v>
          </cell>
          <cell r="E397">
            <v>7.3316183610999159</v>
          </cell>
          <cell r="F397">
            <v>0</v>
          </cell>
          <cell r="G397">
            <v>7.2864160192683274</v>
          </cell>
          <cell r="H397">
            <v>0</v>
          </cell>
          <cell r="I39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L6"/>
  <sheetViews>
    <sheetView tabSelected="1" workbookViewId="0">
      <selection activeCell="B101" sqref="B101"/>
    </sheetView>
  </sheetViews>
  <sheetFormatPr baseColWidth="10" defaultRowHeight="11.25"/>
  <cols>
    <col min="1" max="1" width="17.832031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P52"/>
  <sheetViews>
    <sheetView workbookViewId="0">
      <selection activeCell="A47" sqref="A47"/>
    </sheetView>
  </sheetViews>
  <sheetFormatPr baseColWidth="10" defaultRowHeight="11.25"/>
  <cols>
    <col min="1" max="1" width="24.1640625" style="23" customWidth="1"/>
    <col min="2" max="2" width="13" style="23" bestFit="1" customWidth="1"/>
    <col min="3" max="3" width="8.83203125" style="46" bestFit="1" customWidth="1"/>
    <col min="4" max="4" width="13" style="23" bestFit="1" customWidth="1"/>
    <col min="5" max="5" width="8.6640625" style="46" bestFit="1" customWidth="1"/>
    <col min="6" max="6" width="13" style="23" bestFit="1" customWidth="1"/>
    <col min="7" max="7" width="7.6640625" style="46" bestFit="1" customWidth="1"/>
    <col min="8" max="8" width="13.6640625" style="23" bestFit="1" customWidth="1"/>
    <col min="9" max="9" width="8.83203125" style="46" bestFit="1" customWidth="1"/>
    <col min="10" max="10" width="13" style="23" bestFit="1" customWidth="1"/>
    <col min="11" max="11" width="6.83203125" style="46" customWidth="1"/>
    <col min="12" max="12" width="13" style="23" bestFit="1" customWidth="1"/>
    <col min="13" max="13" width="7" style="46" customWidth="1"/>
    <col min="14" max="14" width="7.6640625" style="23" bestFit="1" customWidth="1"/>
    <col min="15" max="15" width="9.83203125" style="23" customWidth="1"/>
    <col min="16" max="16" width="8.33203125" style="23" bestFit="1" customWidth="1"/>
    <col min="17" max="16384" width="12" style="23"/>
  </cols>
  <sheetData>
    <row r="1" spans="1:16">
      <c r="A1" s="223" t="s">
        <v>142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223"/>
      <c r="M1" s="224"/>
      <c r="N1" s="223"/>
      <c r="O1" s="223"/>
      <c r="P1" s="223"/>
    </row>
    <row r="2" spans="1:16">
      <c r="A2" s="223" t="s">
        <v>139</v>
      </c>
      <c r="B2" s="223"/>
      <c r="C2" s="223"/>
      <c r="D2" s="223"/>
      <c r="E2" s="223"/>
      <c r="F2" s="223"/>
      <c r="G2" s="223"/>
      <c r="H2" s="223"/>
      <c r="I2" s="223"/>
      <c r="J2" s="223"/>
      <c r="K2" s="224"/>
      <c r="L2" s="223"/>
      <c r="M2" s="224"/>
      <c r="N2" s="223"/>
      <c r="O2" s="223"/>
      <c r="P2" s="223"/>
    </row>
    <row r="3" spans="1:16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1"/>
      <c r="L3" s="150"/>
      <c r="M3" s="151"/>
      <c r="N3" s="150"/>
      <c r="O3" s="150"/>
      <c r="P3" s="150"/>
    </row>
    <row r="4" spans="1:16" ht="13.5">
      <c r="A4" s="219" t="s">
        <v>39</v>
      </c>
      <c r="B4" s="221" t="s">
        <v>25</v>
      </c>
      <c r="C4" s="221"/>
      <c r="D4" s="221"/>
      <c r="E4" s="221"/>
      <c r="F4" s="221"/>
      <c r="G4" s="221"/>
      <c r="H4" s="221" t="s">
        <v>40</v>
      </c>
      <c r="I4" s="221"/>
      <c r="J4" s="221"/>
      <c r="K4" s="222"/>
      <c r="L4" s="221"/>
      <c r="M4" s="222"/>
      <c r="N4" s="221" t="s">
        <v>124</v>
      </c>
      <c r="O4" s="221"/>
      <c r="P4" s="221"/>
    </row>
    <row r="5" spans="1:16">
      <c r="A5" s="220"/>
      <c r="B5" s="84" t="s">
        <v>0</v>
      </c>
      <c r="C5" s="85" t="s">
        <v>113</v>
      </c>
      <c r="D5" s="84" t="s">
        <v>3</v>
      </c>
      <c r="E5" s="85" t="s">
        <v>113</v>
      </c>
      <c r="F5" s="84" t="s">
        <v>4</v>
      </c>
      <c r="G5" s="85" t="s">
        <v>113</v>
      </c>
      <c r="H5" s="84" t="s">
        <v>0</v>
      </c>
      <c r="I5" s="85" t="s">
        <v>113</v>
      </c>
      <c r="J5" s="84" t="s">
        <v>3</v>
      </c>
      <c r="K5" s="85" t="s">
        <v>113</v>
      </c>
      <c r="L5" s="84" t="s">
        <v>4</v>
      </c>
      <c r="M5" s="85" t="s">
        <v>113</v>
      </c>
      <c r="N5" s="84" t="s">
        <v>0</v>
      </c>
      <c r="O5" s="84" t="s">
        <v>3</v>
      </c>
      <c r="P5" s="84" t="s">
        <v>4</v>
      </c>
    </row>
    <row r="6" spans="1:16">
      <c r="A6" s="59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>
      <c r="A7" s="156" t="s">
        <v>132</v>
      </c>
      <c r="B7" s="205">
        <f>[1]MercLab!C7</f>
        <v>6760948.1070078285</v>
      </c>
      <c r="C7" s="24">
        <f>SUM(E7,G7)</f>
        <v>100.00000000001941</v>
      </c>
      <c r="D7" s="205">
        <f>[1]MercLab!D7</f>
        <v>3192875.4644763572</v>
      </c>
      <c r="E7" s="24">
        <f>IF(ISNUMBER(D7/$B$7*100),D7/$B$7*100,0)</f>
        <v>47.225262107349877</v>
      </c>
      <c r="F7" s="205">
        <f>[1]MercLab!E7</f>
        <v>3568072.6425327845</v>
      </c>
      <c r="G7" s="24">
        <f>IF(ISNUMBER(F7/$B$7*100),F7/$B$7*100,0)</f>
        <v>52.774737892669542</v>
      </c>
      <c r="H7" s="205">
        <f>[1]MercLab!F7</f>
        <v>3628732.702538522</v>
      </c>
      <c r="I7" s="24">
        <f>SUM(K7,M7)</f>
        <v>99.999999999996817</v>
      </c>
      <c r="J7" s="205">
        <f>[1]MercLab!G7</f>
        <v>2303155.4909033966</v>
      </c>
      <c r="K7" s="24">
        <f>IF(ISNUMBER(J7/$H$7*100),J7/$H$7*100,0)</f>
        <v>63.469968159743416</v>
      </c>
      <c r="L7" s="205">
        <f>[1]MercLab!H7</f>
        <v>1325577.2116350094</v>
      </c>
      <c r="M7" s="24">
        <f>IF(ISNUMBER(L7/$H$7*100),L7/$H$7*100,0)</f>
        <v>36.530031840253393</v>
      </c>
      <c r="N7" s="24">
        <f>IF(ISNUMBER(H7/B7*100),H7/B7*100,0)</f>
        <v>53.671950222148332</v>
      </c>
      <c r="O7" s="24">
        <f>IF(ISNUMBER(J7/D7*100),J7/D7*100,0)</f>
        <v>72.134209947368618</v>
      </c>
      <c r="P7" s="24">
        <f>IF(ISNUMBER(L7/F7*100),L7/F7*100,0)</f>
        <v>37.151071304816618</v>
      </c>
    </row>
    <row r="8" spans="1:16">
      <c r="A8" s="157"/>
      <c r="C8" s="24"/>
      <c r="E8" s="24"/>
      <c r="G8" s="24"/>
      <c r="I8" s="24"/>
      <c r="K8" s="24"/>
      <c r="M8" s="24"/>
      <c r="N8" s="24"/>
      <c r="O8" s="24"/>
      <c r="P8" s="24"/>
    </row>
    <row r="9" spans="1:16">
      <c r="A9" s="156" t="s">
        <v>43</v>
      </c>
      <c r="B9" s="205"/>
      <c r="C9" s="24"/>
      <c r="D9" s="205"/>
      <c r="E9" s="24"/>
      <c r="F9" s="205"/>
      <c r="G9" s="24"/>
      <c r="H9" s="205"/>
      <c r="I9" s="24"/>
      <c r="J9" s="205"/>
      <c r="K9" s="24"/>
      <c r="L9" s="205"/>
      <c r="M9" s="24"/>
      <c r="N9" s="24"/>
      <c r="O9" s="24"/>
      <c r="P9" s="24"/>
    </row>
    <row r="10" spans="1:16">
      <c r="A10" s="158" t="s">
        <v>87</v>
      </c>
      <c r="B10" s="71">
        <f>SUM(B11:B13)</f>
        <v>3241149.9227508386</v>
      </c>
      <c r="C10" s="87">
        <f t="shared" ref="C10:C14" si="0">IF(ISNUMBER(B10/B$7*100),B10/B$7*100,0)</f>
        <v>47.939281169623769</v>
      </c>
      <c r="D10" s="71">
        <f>SUM(D11:D13)</f>
        <v>1457980.7209219856</v>
      </c>
      <c r="E10" s="87">
        <f t="shared" ref="E10:E14" si="1">IF(ISNUMBER(D10/D$7*100),D10/D$7*100,0)</f>
        <v>45.663563679302463</v>
      </c>
      <c r="F10" s="71">
        <f>SUM(F11:F13)</f>
        <v>1783169.201828816</v>
      </c>
      <c r="G10" s="87">
        <f t="shared" ref="G10:G14" si="2">IF(ISNUMBER(F10/F$7*100),F10/F$7*100,0)</f>
        <v>49.975697819959159</v>
      </c>
      <c r="H10" s="71">
        <f>SUM(H11:H13)</f>
        <v>1760093.7689329947</v>
      </c>
      <c r="I10" s="87">
        <f t="shared" ref="I10:I14" si="3">IF(ISNUMBER(H10/H$7*100),H10/H$7*100,0)</f>
        <v>48.504365386342755</v>
      </c>
      <c r="J10" s="71">
        <f>SUM(J11:J13)</f>
        <v>963096.85623908823</v>
      </c>
      <c r="K10" s="87">
        <f t="shared" ref="K10:K14" si="4">IF(ISNUMBER(J10/J$7*100),J10/J$7*100,0)</f>
        <v>41.816406232360812</v>
      </c>
      <c r="L10" s="71">
        <f>SUM(L11:L13)</f>
        <v>796996.91269386793</v>
      </c>
      <c r="M10" s="87">
        <f t="shared" ref="M10:M14" si="5">IF(ISNUMBER(L10/L$7*100),L10/L$7*100,0)</f>
        <v>60.124518262563257</v>
      </c>
      <c r="N10" s="102">
        <f t="shared" ref="N10:N14" si="6">IF(ISNUMBER(H10/B10*100),H10/B10*100,0)</f>
        <v>54.30460826814091</v>
      </c>
      <c r="O10" s="102">
        <f t="shared" ref="O10:O14" si="7">IF(ISNUMBER(J10/D10*100),J10/D10*100,0)</f>
        <v>66.056899272992666</v>
      </c>
      <c r="P10" s="102">
        <f t="shared" ref="P10:P14" si="8">IF(ISNUMBER(L10/F10*100),L10/F10*100,0)</f>
        <v>44.695529278795803</v>
      </c>
    </row>
    <row r="11" spans="1:16">
      <c r="A11" s="159" t="s">
        <v>61</v>
      </c>
      <c r="B11" s="71">
        <f>[1]MercLab!C8</f>
        <v>914235.06379268959</v>
      </c>
      <c r="C11" s="87">
        <f t="shared" si="0"/>
        <v>13.522290798905418</v>
      </c>
      <c r="D11" s="71">
        <f>[1]MercLab!D8</f>
        <v>402689.92232150538</v>
      </c>
      <c r="E11" s="87">
        <f t="shared" si="1"/>
        <v>12.612139959788502</v>
      </c>
      <c r="F11" s="71">
        <f>[1]MercLab!E8</f>
        <v>511545.14147121448</v>
      </c>
      <c r="G11" s="87">
        <f t="shared" si="2"/>
        <v>14.33673561948828</v>
      </c>
      <c r="H11" s="71">
        <f>[1]MercLab!F8</f>
        <v>495923.54965701932</v>
      </c>
      <c r="I11" s="87">
        <f t="shared" si="3"/>
        <v>13.666577020404128</v>
      </c>
      <c r="J11" s="71">
        <f>[1]MercLab!G8</f>
        <v>249697.5072523228</v>
      </c>
      <c r="K11" s="87">
        <f t="shared" si="4"/>
        <v>10.841539281152949</v>
      </c>
      <c r="L11" s="71">
        <f>[1]MercLab!H8</f>
        <v>246226.04240472347</v>
      </c>
      <c r="M11" s="87">
        <f t="shared" si="5"/>
        <v>18.575005683827378</v>
      </c>
      <c r="N11" s="102">
        <f t="shared" si="6"/>
        <v>54.244643341471544</v>
      </c>
      <c r="O11" s="102">
        <f t="shared" si="7"/>
        <v>62.007389162564074</v>
      </c>
      <c r="P11" s="102">
        <f t="shared" si="8"/>
        <v>48.133785748912061</v>
      </c>
    </row>
    <row r="12" spans="1:16">
      <c r="A12" s="159" t="s">
        <v>62</v>
      </c>
      <c r="B12" s="71">
        <f>[1]MercLab!C9</f>
        <v>543304.79319941823</v>
      </c>
      <c r="C12" s="87">
        <f t="shared" si="0"/>
        <v>8.0359260949847293</v>
      </c>
      <c r="D12" s="71">
        <f>[1]MercLab!D9</f>
        <v>240527.62456179675</v>
      </c>
      <c r="E12" s="87">
        <f t="shared" si="1"/>
        <v>7.5332604493311832</v>
      </c>
      <c r="F12" s="71">
        <f>[1]MercLab!E9</f>
        <v>302777.16863765212</v>
      </c>
      <c r="G12" s="87">
        <f t="shared" si="2"/>
        <v>8.4857344278374001</v>
      </c>
      <c r="H12" s="71">
        <f>[1]MercLab!F9</f>
        <v>304002.6952726139</v>
      </c>
      <c r="I12" s="87">
        <f t="shared" si="3"/>
        <v>8.3776546853380864</v>
      </c>
      <c r="J12" s="71">
        <f>[1]MercLab!G9</f>
        <v>165950.72433425864</v>
      </c>
      <c r="K12" s="87">
        <f t="shared" si="4"/>
        <v>7.2053634671954194</v>
      </c>
      <c r="L12" s="71">
        <f>[1]MercLab!H9</f>
        <v>138051.97093835988</v>
      </c>
      <c r="M12" s="87">
        <f t="shared" si="5"/>
        <v>10.414479799941805</v>
      </c>
      <c r="N12" s="102">
        <f t="shared" si="6"/>
        <v>55.954355470048412</v>
      </c>
      <c r="O12" s="102">
        <f t="shared" si="7"/>
        <v>68.99445526749561</v>
      </c>
      <c r="P12" s="102">
        <f t="shared" si="8"/>
        <v>45.595238095238699</v>
      </c>
    </row>
    <row r="13" spans="1:16">
      <c r="A13" s="159" t="s">
        <v>118</v>
      </c>
      <c r="B13" s="71">
        <f>[1]MercLab!C10</f>
        <v>1783610.0657587308</v>
      </c>
      <c r="C13" s="87">
        <f t="shared" si="0"/>
        <v>26.381064275733625</v>
      </c>
      <c r="D13" s="71">
        <f>[1]MercLab!D10</f>
        <v>814763.17403868341</v>
      </c>
      <c r="E13" s="87">
        <f t="shared" si="1"/>
        <v>25.518163270182775</v>
      </c>
      <c r="F13" s="71">
        <f>[1]MercLab!E10</f>
        <v>968846.89171994955</v>
      </c>
      <c r="G13" s="87">
        <f t="shared" si="2"/>
        <v>27.153227772633485</v>
      </c>
      <c r="H13" s="71">
        <f>[1]MercLab!F10</f>
        <v>960167.52400336147</v>
      </c>
      <c r="I13" s="87">
        <f t="shared" si="3"/>
        <v>26.460133680600535</v>
      </c>
      <c r="J13" s="71">
        <f>[1]MercLab!G10</f>
        <v>547448.62465250678</v>
      </c>
      <c r="K13" s="87">
        <f t="shared" si="4"/>
        <v>23.769503484012443</v>
      </c>
      <c r="L13" s="71">
        <f>[1]MercLab!H10</f>
        <v>412718.89935078466</v>
      </c>
      <c r="M13" s="87">
        <f t="shared" si="5"/>
        <v>31.135032778794073</v>
      </c>
      <c r="N13" s="102">
        <f t="shared" si="6"/>
        <v>53.832815952118743</v>
      </c>
      <c r="O13" s="102">
        <f t="shared" si="7"/>
        <v>67.191135055708216</v>
      </c>
      <c r="P13" s="102">
        <f t="shared" si="8"/>
        <v>42.598980590019096</v>
      </c>
    </row>
    <row r="14" spans="1:16">
      <c r="A14" s="158" t="s">
        <v>63</v>
      </c>
      <c r="B14" s="71">
        <f>[1]MercLab!C11</f>
        <v>3519798.184258088</v>
      </c>
      <c r="C14" s="87">
        <f t="shared" si="0"/>
        <v>52.060718830392474</v>
      </c>
      <c r="D14" s="71">
        <f>[1]MercLab!D11</f>
        <v>1734894.7435542715</v>
      </c>
      <c r="E14" s="87">
        <f t="shared" si="1"/>
        <v>54.336436320694403</v>
      </c>
      <c r="F14" s="71">
        <f>[1]MercLab!E11</f>
        <v>1784903.4407038165</v>
      </c>
      <c r="G14" s="87">
        <f t="shared" si="2"/>
        <v>50.024302180036585</v>
      </c>
      <c r="H14" s="71">
        <f>[1]MercLab!F11</f>
        <v>1868638.9336053801</v>
      </c>
      <c r="I14" s="87">
        <f t="shared" si="3"/>
        <v>51.495634613653195</v>
      </c>
      <c r="J14" s="71">
        <f>[1]MercLab!G11</f>
        <v>1340058.6346642596</v>
      </c>
      <c r="K14" s="87">
        <f t="shared" si="4"/>
        <v>58.183593767637063</v>
      </c>
      <c r="L14" s="71">
        <f>[1]MercLab!H11</f>
        <v>528580.29894112039</v>
      </c>
      <c r="M14" s="87">
        <f t="shared" si="5"/>
        <v>39.875481737435159</v>
      </c>
      <c r="N14" s="102">
        <f t="shared" si="6"/>
        <v>53.089377168346275</v>
      </c>
      <c r="O14" s="102">
        <f t="shared" si="7"/>
        <v>77.241494888553703</v>
      </c>
      <c r="P14" s="102">
        <f t="shared" si="8"/>
        <v>29.613943639029156</v>
      </c>
    </row>
    <row r="15" spans="1:16">
      <c r="A15" s="157"/>
      <c r="B15" s="101"/>
      <c r="C15" s="87"/>
      <c r="D15" s="101"/>
      <c r="E15" s="87"/>
      <c r="F15" s="101"/>
      <c r="G15" s="87"/>
      <c r="H15" s="101"/>
      <c r="I15" s="87"/>
      <c r="J15" s="101"/>
      <c r="K15" s="87"/>
      <c r="L15" s="101"/>
      <c r="M15" s="87"/>
      <c r="N15" s="119"/>
      <c r="O15" s="119"/>
      <c r="P15" s="119"/>
    </row>
    <row r="16" spans="1:16">
      <c r="A16" s="156" t="s">
        <v>26</v>
      </c>
      <c r="B16" s="205"/>
      <c r="C16" s="24"/>
      <c r="D16" s="205"/>
      <c r="E16" s="24"/>
      <c r="F16" s="205"/>
      <c r="G16" s="24"/>
      <c r="H16" s="205"/>
      <c r="I16" s="24"/>
      <c r="J16" s="205"/>
      <c r="K16" s="24"/>
      <c r="L16" s="205"/>
      <c r="M16" s="24"/>
      <c r="N16" s="24"/>
      <c r="O16" s="24"/>
      <c r="P16" s="24"/>
    </row>
    <row r="17" spans="1:16">
      <c r="A17" s="214" t="s">
        <v>146</v>
      </c>
      <c r="B17" s="71">
        <f>[1]MercLab!C13</f>
        <v>1466939.934465314</v>
      </c>
      <c r="C17" s="87">
        <f t="shared" ref="C17:M22" si="9">IF(ISNUMBER(B17/B$7*100),B17/B$7*100,0)</f>
        <v>21.697251794386762</v>
      </c>
      <c r="D17" s="71">
        <f>[1]MercLab!D13</f>
        <v>712009.52419977193</v>
      </c>
      <c r="E17" s="87">
        <f t="shared" si="9"/>
        <v>22.299946619325599</v>
      </c>
      <c r="F17" s="71">
        <f>[1]MercLab!E13</f>
        <v>754930.4102655371</v>
      </c>
      <c r="G17" s="87">
        <f t="shared" si="9"/>
        <v>21.157932752446772</v>
      </c>
      <c r="H17" s="71">
        <f>[1]MercLab!F13</f>
        <v>672275.22088854865</v>
      </c>
      <c r="I17" s="87">
        <f t="shared" si="9"/>
        <v>18.526446448322048</v>
      </c>
      <c r="J17" s="71">
        <f>[1]MercLab!G13</f>
        <v>520688.37442131911</v>
      </c>
      <c r="K17" s="87">
        <f t="shared" si="9"/>
        <v>22.60760840845716</v>
      </c>
      <c r="L17" s="71">
        <f>[1]MercLab!H13</f>
        <v>151586.84646723035</v>
      </c>
      <c r="M17" s="87">
        <f t="shared" si="9"/>
        <v>11.435535036111421</v>
      </c>
      <c r="N17" s="102">
        <f t="shared" ref="N17:N22" si="10">IF(ISNUMBER(H17/B17*100),H17/B17*100,0)</f>
        <v>45.828408177706791</v>
      </c>
      <c r="O17" s="102">
        <f t="shared" ref="O17:O22" si="11">IF(ISNUMBER(J17/D17*100),J17/D17*100,0)</f>
        <v>73.129411436809249</v>
      </c>
      <c r="P17" s="102">
        <f t="shared" ref="P17:P22" si="12">IF(ISNUMBER(L17/F17*100),L17/F17*100,0)</f>
        <v>20.079578780501318</v>
      </c>
    </row>
    <row r="18" spans="1:16">
      <c r="A18" s="214" t="s">
        <v>147</v>
      </c>
      <c r="B18" s="71">
        <f>[1]MercLab!C14</f>
        <v>1404977.9760356762</v>
      </c>
      <c r="C18" s="87">
        <f t="shared" si="9"/>
        <v>20.780783313207131</v>
      </c>
      <c r="D18" s="71">
        <f>[1]MercLab!D14</f>
        <v>660089.50665999902</v>
      </c>
      <c r="E18" s="87">
        <f t="shared" si="9"/>
        <v>20.67382564726044</v>
      </c>
      <c r="F18" s="71">
        <f>[1]MercLab!E14</f>
        <v>744888.46937569324</v>
      </c>
      <c r="G18" s="87">
        <f t="shared" si="9"/>
        <v>20.876493950721155</v>
      </c>
      <c r="H18" s="71">
        <f>[1]MercLab!F14</f>
        <v>701326.5784113399</v>
      </c>
      <c r="I18" s="87">
        <f t="shared" si="9"/>
        <v>19.327038828754699</v>
      </c>
      <c r="J18" s="71">
        <f>[1]MercLab!G14</f>
        <v>472993.88717026374</v>
      </c>
      <c r="K18" s="87">
        <f t="shared" si="9"/>
        <v>20.536776133370623</v>
      </c>
      <c r="L18" s="71">
        <f>[1]MercLab!H14</f>
        <v>228332.69124107267</v>
      </c>
      <c r="M18" s="87">
        <f t="shared" si="9"/>
        <v>17.225152125196828</v>
      </c>
      <c r="N18" s="102">
        <f t="shared" si="10"/>
        <v>49.917264923271034</v>
      </c>
      <c r="O18" s="102">
        <f t="shared" si="11"/>
        <v>71.656022766302655</v>
      </c>
      <c r="P18" s="102">
        <f t="shared" si="12"/>
        <v>30.653272352630605</v>
      </c>
    </row>
    <row r="19" spans="1:16">
      <c r="A19" s="214" t="s">
        <v>148</v>
      </c>
      <c r="B19" s="71">
        <f>[1]MercLab!C15</f>
        <v>1363913.5068000646</v>
      </c>
      <c r="C19" s="87">
        <f t="shared" si="9"/>
        <v>20.173405936755334</v>
      </c>
      <c r="D19" s="71">
        <f>[1]MercLab!D15</f>
        <v>632559.86851231568</v>
      </c>
      <c r="E19" s="87">
        <f t="shared" si="9"/>
        <v>19.81160479167194</v>
      </c>
      <c r="F19" s="71">
        <f>[1]MercLab!E15</f>
        <v>731353.63828774577</v>
      </c>
      <c r="G19" s="87">
        <f t="shared" si="9"/>
        <v>20.497162237386423</v>
      </c>
      <c r="H19" s="71">
        <f>[1]MercLab!F15</f>
        <v>713321.88883345039</v>
      </c>
      <c r="I19" s="87">
        <f t="shared" si="9"/>
        <v>19.657603557694888</v>
      </c>
      <c r="J19" s="71">
        <f>[1]MercLab!G15</f>
        <v>445511.83058687724</v>
      </c>
      <c r="K19" s="87">
        <f t="shared" si="9"/>
        <v>19.343541169776962</v>
      </c>
      <c r="L19" s="71">
        <f>[1]MercLab!H15</f>
        <v>267810.05824657279</v>
      </c>
      <c r="M19" s="87">
        <f t="shared" si="9"/>
        <v>20.20327868463032</v>
      </c>
      <c r="N19" s="102">
        <f t="shared" si="10"/>
        <v>52.299642556294145</v>
      </c>
      <c r="O19" s="102">
        <f t="shared" si="11"/>
        <v>70.429986593150957</v>
      </c>
      <c r="P19" s="102">
        <f t="shared" si="12"/>
        <v>36.618407870858896</v>
      </c>
    </row>
    <row r="20" spans="1:16">
      <c r="A20" s="214" t="s">
        <v>149</v>
      </c>
      <c r="B20" s="71">
        <f>[1]MercLab!C16</f>
        <v>1314703.6044255223</v>
      </c>
      <c r="C20" s="87">
        <f t="shared" si="9"/>
        <v>19.445550884539571</v>
      </c>
      <c r="D20" s="71">
        <f>[1]MercLab!D16</f>
        <v>618322.68092038657</v>
      </c>
      <c r="E20" s="87">
        <f t="shared" si="9"/>
        <v>19.365699909056541</v>
      </c>
      <c r="F20" s="71">
        <f>[1]MercLab!E16</f>
        <v>696380.92350509309</v>
      </c>
      <c r="G20" s="87">
        <f t="shared" si="9"/>
        <v>19.517005209029865</v>
      </c>
      <c r="H20" s="71">
        <f>[1]MercLab!F16</f>
        <v>757028.75225703453</v>
      </c>
      <c r="I20" s="87">
        <f t="shared" si="9"/>
        <v>20.862069882618972</v>
      </c>
      <c r="J20" s="71">
        <f>[1]MercLab!G16</f>
        <v>444442.32242266362</v>
      </c>
      <c r="K20" s="87">
        <f t="shared" si="9"/>
        <v>19.297104523686944</v>
      </c>
      <c r="L20" s="71">
        <f>[1]MercLab!H16</f>
        <v>312586.4298343925</v>
      </c>
      <c r="M20" s="87">
        <f t="shared" si="9"/>
        <v>23.581155974221854</v>
      </c>
      <c r="N20" s="102">
        <f t="shared" si="10"/>
        <v>57.581705086130697</v>
      </c>
      <c r="O20" s="102">
        <f t="shared" si="11"/>
        <v>71.878702841872425</v>
      </c>
      <c r="P20" s="102">
        <f t="shared" si="12"/>
        <v>44.887276386184119</v>
      </c>
    </row>
    <row r="21" spans="1:16">
      <c r="A21" s="214" t="s">
        <v>150</v>
      </c>
      <c r="B21" s="71">
        <f>[1]MercLab!C17</f>
        <v>1178131.4216212821</v>
      </c>
      <c r="C21" s="87">
        <f t="shared" si="9"/>
        <v>17.425535634567737</v>
      </c>
      <c r="D21" s="71">
        <f>[1]MercLab!D17</f>
        <v>555163.19946243463</v>
      </c>
      <c r="E21" s="87">
        <f t="shared" si="9"/>
        <v>17.38756195282685</v>
      </c>
      <c r="F21" s="71">
        <f>[1]MercLab!E17</f>
        <v>622968.22215879255</v>
      </c>
      <c r="G21" s="87">
        <f t="shared" si="9"/>
        <v>17.459516231053541</v>
      </c>
      <c r="H21" s="71">
        <f>[1]MercLab!F17</f>
        <v>767519.94649661426</v>
      </c>
      <c r="I21" s="87">
        <f t="shared" si="9"/>
        <v>21.151184433058042</v>
      </c>
      <c r="J21" s="71">
        <f>[1]MercLab!G17</f>
        <v>407650.11187112995</v>
      </c>
      <c r="K21" s="87">
        <f t="shared" si="9"/>
        <v>17.699634847981194</v>
      </c>
      <c r="L21" s="71">
        <f>[1]MercLab!H17</f>
        <v>359869.83462550124</v>
      </c>
      <c r="M21" s="87">
        <f t="shared" si="9"/>
        <v>27.148160926938857</v>
      </c>
      <c r="N21" s="102">
        <f t="shared" si="10"/>
        <v>65.147226566658745</v>
      </c>
      <c r="O21" s="102">
        <f t="shared" si="11"/>
        <v>73.428878619090426</v>
      </c>
      <c r="P21" s="102">
        <f t="shared" si="12"/>
        <v>57.766964963065426</v>
      </c>
    </row>
    <row r="22" spans="1:16">
      <c r="A22" s="214" t="s">
        <v>10</v>
      </c>
      <c r="B22" s="71">
        <f>[1]MercLab!C18</f>
        <v>32281.663661038961</v>
      </c>
      <c r="C22" s="87">
        <f t="shared" si="9"/>
        <v>0.47747243655928245</v>
      </c>
      <c r="D22" s="71">
        <f>[1]MercLab!D18</f>
        <v>14730.684721321311</v>
      </c>
      <c r="E22" s="87">
        <f t="shared" si="9"/>
        <v>0.46136107985461927</v>
      </c>
      <c r="F22" s="71">
        <f>[1]MercLab!E18</f>
        <v>17550.978939717668</v>
      </c>
      <c r="G22" s="87">
        <f t="shared" si="9"/>
        <v>0.49188961935649278</v>
      </c>
      <c r="H22" s="71">
        <f>[1]MercLab!F18</f>
        <v>17260.31565134053</v>
      </c>
      <c r="I22" s="87">
        <f t="shared" si="9"/>
        <v>0.47565684954601029</v>
      </c>
      <c r="J22" s="71">
        <f>[1]MercLab!G18</f>
        <v>11868.96443111173</v>
      </c>
      <c r="K22" s="87">
        <f t="shared" si="9"/>
        <v>0.51533491672575749</v>
      </c>
      <c r="L22" s="71">
        <f>[1]MercLab!H18</f>
        <v>5391.351220228802</v>
      </c>
      <c r="M22" s="87">
        <f t="shared" si="9"/>
        <v>0.40671725289988481</v>
      </c>
      <c r="N22" s="102">
        <f t="shared" si="10"/>
        <v>53.467862848011038</v>
      </c>
      <c r="O22" s="102">
        <f t="shared" si="11"/>
        <v>80.573066735536713</v>
      </c>
      <c r="P22" s="102">
        <f t="shared" si="12"/>
        <v>30.718236508325099</v>
      </c>
    </row>
    <row r="23" spans="1:16">
      <c r="A23" s="157"/>
      <c r="B23" s="101"/>
      <c r="C23" s="87"/>
      <c r="D23" s="101"/>
      <c r="E23" s="87"/>
      <c r="F23" s="101"/>
      <c r="G23" s="87"/>
      <c r="H23" s="101"/>
      <c r="I23" s="87"/>
      <c r="J23" s="101"/>
      <c r="K23" s="87"/>
      <c r="L23" s="101"/>
      <c r="M23" s="87"/>
      <c r="N23" s="119"/>
      <c r="O23" s="119"/>
      <c r="P23" s="119"/>
    </row>
    <row r="24" spans="1:16">
      <c r="A24" s="156" t="s">
        <v>14</v>
      </c>
      <c r="B24" s="205"/>
      <c r="C24" s="24"/>
      <c r="D24" s="205"/>
      <c r="E24" s="24"/>
      <c r="F24" s="205"/>
      <c r="G24" s="24"/>
      <c r="H24" s="205"/>
      <c r="I24" s="24"/>
      <c r="J24" s="205"/>
      <c r="K24" s="24"/>
      <c r="L24" s="205"/>
      <c r="M24" s="24"/>
      <c r="N24" s="24"/>
      <c r="O24" s="24"/>
      <c r="P24" s="24"/>
    </row>
    <row r="25" spans="1:16">
      <c r="A25" s="160" t="s">
        <v>45</v>
      </c>
      <c r="B25" s="71">
        <f>[1]MercLab!C20</f>
        <v>769973.91052116617</v>
      </c>
      <c r="C25" s="87">
        <f t="shared" ref="C25:M29" si="13">IF(ISNUMBER(B25/B$7*100),B25/B$7*100,0)</f>
        <v>11.388549332645761</v>
      </c>
      <c r="D25" s="71">
        <f>[1]MercLab!D20</f>
        <v>355109.35876278445</v>
      </c>
      <c r="E25" s="87">
        <f t="shared" si="13"/>
        <v>11.121929518194461</v>
      </c>
      <c r="F25" s="71">
        <f>[1]MercLab!E20</f>
        <v>414864.55175837927</v>
      </c>
      <c r="G25" s="87">
        <f t="shared" si="13"/>
        <v>11.627133002087341</v>
      </c>
      <c r="H25" s="71">
        <f>[1]MercLab!F20</f>
        <v>408424.62211520429</v>
      </c>
      <c r="I25" s="87">
        <f t="shared" si="13"/>
        <v>11.255296424271926</v>
      </c>
      <c r="J25" s="71">
        <f>[1]MercLab!G20</f>
        <v>281716.30481929507</v>
      </c>
      <c r="K25" s="87">
        <f t="shared" si="13"/>
        <v>12.231753606387809</v>
      </c>
      <c r="L25" s="71">
        <f>[1]MercLab!H20</f>
        <v>126708.31729590961</v>
      </c>
      <c r="M25" s="87">
        <f t="shared" si="13"/>
        <v>9.5587277892038838</v>
      </c>
      <c r="N25" s="102">
        <f t="shared" ref="N25:N29" si="14">IF(ISNUMBER(H25/B25*100),H25/B25*100,0)</f>
        <v>53.043955974918312</v>
      </c>
      <c r="O25" s="102">
        <f t="shared" ref="O25:O29" si="15">IF(ISNUMBER(J25/D25*100),J25/D25*100,0)</f>
        <v>79.332267051706609</v>
      </c>
      <c r="P25" s="102">
        <f t="shared" ref="P25:P29" si="16">IF(ISNUMBER(L25/F25*100),L25/F25*100,0)</f>
        <v>30.542093017796716</v>
      </c>
    </row>
    <row r="26" spans="1:16">
      <c r="A26" s="160" t="s">
        <v>46</v>
      </c>
      <c r="B26" s="71">
        <f>[1]MercLab!C21</f>
        <v>3539667.5267682332</v>
      </c>
      <c r="C26" s="87">
        <f t="shared" si="13"/>
        <v>52.354602797488006</v>
      </c>
      <c r="D26" s="71">
        <f>[1]MercLab!D21</f>
        <v>1748794.6393314861</v>
      </c>
      <c r="E26" s="87">
        <f t="shared" si="13"/>
        <v>54.771777314474569</v>
      </c>
      <c r="F26" s="71">
        <f>[1]MercLab!E21</f>
        <v>1790872.887436664</v>
      </c>
      <c r="G26" s="87">
        <f t="shared" si="13"/>
        <v>50.19160389530127</v>
      </c>
      <c r="H26" s="71">
        <f>[1]MercLab!F21</f>
        <v>1899585.6595576687</v>
      </c>
      <c r="I26" s="87">
        <f t="shared" si="13"/>
        <v>52.348459235611145</v>
      </c>
      <c r="J26" s="71">
        <f>[1]MercLab!G21</f>
        <v>1308804.7030424303</v>
      </c>
      <c r="K26" s="87">
        <f t="shared" si="13"/>
        <v>56.826588921665063</v>
      </c>
      <c r="L26" s="71">
        <f>[1]MercLab!H21</f>
        <v>590780.95651522873</v>
      </c>
      <c r="M26" s="87">
        <f t="shared" si="13"/>
        <v>44.567826855331994</v>
      </c>
      <c r="N26" s="102">
        <f t="shared" si="14"/>
        <v>53.665652075860848</v>
      </c>
      <c r="O26" s="102">
        <f t="shared" si="15"/>
        <v>74.84038855143956</v>
      </c>
      <c r="P26" s="102">
        <f t="shared" si="16"/>
        <v>32.988436011270075</v>
      </c>
    </row>
    <row r="27" spans="1:16">
      <c r="A27" s="160" t="s">
        <v>47</v>
      </c>
      <c r="B27" s="71">
        <f>[1]MercLab!C22</f>
        <v>1949686.2661224247</v>
      </c>
      <c r="C27" s="87">
        <f t="shared" si="13"/>
        <v>28.837468284981277</v>
      </c>
      <c r="D27" s="71">
        <f>[1]MercLab!D22</f>
        <v>868193.9147268919</v>
      </c>
      <c r="E27" s="87">
        <f t="shared" si="13"/>
        <v>27.19159968455828</v>
      </c>
      <c r="F27" s="71">
        <f>[1]MercLab!E22</f>
        <v>1081492.3513954403</v>
      </c>
      <c r="G27" s="87">
        <f t="shared" si="13"/>
        <v>30.310267187490513</v>
      </c>
      <c r="H27" s="71">
        <f>[1]MercLab!F22</f>
        <v>989760.62144930591</v>
      </c>
      <c r="I27" s="87">
        <f t="shared" si="13"/>
        <v>27.275655237899098</v>
      </c>
      <c r="J27" s="71">
        <f>[1]MercLab!G22</f>
        <v>556211.25933254475</v>
      </c>
      <c r="K27" s="87">
        <f t="shared" si="13"/>
        <v>24.149965624525628</v>
      </c>
      <c r="L27" s="71">
        <f>[1]MercLab!H22</f>
        <v>433549.36211675877</v>
      </c>
      <c r="M27" s="87">
        <f t="shared" si="13"/>
        <v>32.706458613754016</v>
      </c>
      <c r="N27" s="102">
        <f t="shared" si="14"/>
        <v>50.765122504440761</v>
      </c>
      <c r="O27" s="102">
        <f t="shared" si="15"/>
        <v>64.065325717874018</v>
      </c>
      <c r="P27" s="102">
        <f t="shared" si="16"/>
        <v>40.088065491850564</v>
      </c>
    </row>
    <row r="28" spans="1:16">
      <c r="A28" s="160" t="s">
        <v>48</v>
      </c>
      <c r="B28" s="71">
        <f>[1]MercLab!C23</f>
        <v>483190.68632693228</v>
      </c>
      <c r="C28" s="87">
        <f t="shared" si="13"/>
        <v>7.1467888627350593</v>
      </c>
      <c r="D28" s="71">
        <f>[1]MercLab!D23</f>
        <v>210039.81168601123</v>
      </c>
      <c r="E28" s="87">
        <f t="shared" si="13"/>
        <v>6.5783903576226237</v>
      </c>
      <c r="F28" s="71">
        <f>[1]MercLab!E23</f>
        <v>273150.87464094005</v>
      </c>
      <c r="G28" s="87">
        <f t="shared" si="13"/>
        <v>7.6554179807013343</v>
      </c>
      <c r="H28" s="71">
        <f>[1]MercLab!F23</f>
        <v>317566.99630944413</v>
      </c>
      <c r="I28" s="87">
        <f t="shared" si="13"/>
        <v>8.751457391372103</v>
      </c>
      <c r="J28" s="71">
        <f>[1]MercLab!G23</f>
        <v>146944.57361676797</v>
      </c>
      <c r="K28" s="87">
        <f t="shared" si="13"/>
        <v>6.3801412539076976</v>
      </c>
      <c r="L28" s="71">
        <f>[1]MercLab!H23</f>
        <v>170622.42269267244</v>
      </c>
      <c r="M28" s="87">
        <f t="shared" si="13"/>
        <v>12.871556722238855</v>
      </c>
      <c r="N28" s="102">
        <f t="shared" si="14"/>
        <v>65.722913395432187</v>
      </c>
      <c r="O28" s="102">
        <f t="shared" si="15"/>
        <v>69.960343440240564</v>
      </c>
      <c r="P28" s="102">
        <f t="shared" si="16"/>
        <v>62.464534633820065</v>
      </c>
    </row>
    <row r="29" spans="1:16">
      <c r="A29" s="158" t="s">
        <v>64</v>
      </c>
      <c r="B29" s="71">
        <f>[1]MercLab!C24</f>
        <v>18429.717270259775</v>
      </c>
      <c r="C29" s="87">
        <f t="shared" si="13"/>
        <v>0.27259072216745883</v>
      </c>
      <c r="D29" s="71">
        <f>[1]MercLab!D24</f>
        <v>10737.739969056647</v>
      </c>
      <c r="E29" s="87">
        <f t="shared" si="13"/>
        <v>0.33630312514608751</v>
      </c>
      <c r="F29" s="71">
        <f>[1]MercLab!E24</f>
        <v>7691.9773012031255</v>
      </c>
      <c r="G29" s="87">
        <f t="shared" si="13"/>
        <v>0.21557793441511888</v>
      </c>
      <c r="H29" s="71">
        <f>[1]MercLab!F24</f>
        <v>13394.80310674085</v>
      </c>
      <c r="I29" s="87">
        <f t="shared" si="13"/>
        <v>0.36913171084137336</v>
      </c>
      <c r="J29" s="71">
        <f>[1]MercLab!G24</f>
        <v>9478.6500923108651</v>
      </c>
      <c r="K29" s="87">
        <f t="shared" si="13"/>
        <v>0.41155059351172729</v>
      </c>
      <c r="L29" s="71">
        <f>[1]MercLab!H24</f>
        <v>3916.15301442998</v>
      </c>
      <c r="M29" s="87">
        <f t="shared" si="13"/>
        <v>0.29543001947051212</v>
      </c>
      <c r="N29" s="102">
        <f t="shared" si="14"/>
        <v>72.680459012554593</v>
      </c>
      <c r="O29" s="102">
        <f t="shared" si="15"/>
        <v>88.274163088562872</v>
      </c>
      <c r="P29" s="102">
        <f t="shared" si="16"/>
        <v>50.912175908494191</v>
      </c>
    </row>
    <row r="30" spans="1:16">
      <c r="A30" s="160"/>
      <c r="B30" s="101"/>
      <c r="C30" s="87"/>
      <c r="D30" s="101"/>
      <c r="E30" s="87"/>
      <c r="F30" s="101"/>
      <c r="G30" s="87"/>
      <c r="H30" s="101"/>
      <c r="I30" s="87"/>
      <c r="J30" s="101"/>
      <c r="K30" s="87"/>
      <c r="L30" s="101"/>
      <c r="M30" s="87"/>
      <c r="N30" s="119"/>
      <c r="O30" s="119"/>
      <c r="P30" s="119"/>
    </row>
    <row r="31" spans="1:16">
      <c r="A31" s="156" t="s">
        <v>34</v>
      </c>
      <c r="B31" s="205"/>
      <c r="C31" s="24"/>
      <c r="D31" s="205"/>
      <c r="E31" s="24"/>
      <c r="F31" s="205"/>
      <c r="G31" s="24"/>
      <c r="H31" s="205"/>
      <c r="I31" s="24"/>
      <c r="J31" s="205"/>
      <c r="K31" s="24"/>
      <c r="L31" s="205"/>
      <c r="M31" s="24"/>
      <c r="N31" s="24"/>
      <c r="O31" s="24"/>
      <c r="P31" s="24"/>
    </row>
    <row r="32" spans="1:16">
      <c r="A32" s="160" t="s">
        <v>49</v>
      </c>
      <c r="B32" s="71">
        <f>[1]MercLab!C26</f>
        <v>382051.54752863967</v>
      </c>
      <c r="C32" s="87">
        <f t="shared" ref="C32:M44" si="17">IF(ISNUMBER(B32/B$7*100),B32/B$7*100,0)</f>
        <v>5.6508575643797245</v>
      </c>
      <c r="D32" s="71">
        <f>[1]MercLab!D26</f>
        <v>183945.47715070331</v>
      </c>
      <c r="E32" s="87">
        <f t="shared" si="17"/>
        <v>5.7611228247786048</v>
      </c>
      <c r="F32" s="71">
        <f>[1]MercLab!E26</f>
        <v>198106.07037793702</v>
      </c>
      <c r="G32" s="87">
        <f t="shared" si="17"/>
        <v>5.5521871392537596</v>
      </c>
      <c r="H32" s="71">
        <f>[1]MercLab!F26</f>
        <v>19977.849178465764</v>
      </c>
      <c r="I32" s="87">
        <f t="shared" si="17"/>
        <v>0.55054617730564792</v>
      </c>
      <c r="J32" s="71">
        <f>[1]MercLab!G26</f>
        <v>15657.533503765757</v>
      </c>
      <c r="K32" s="87">
        <f t="shared" si="17"/>
        <v>0.67982963224181614</v>
      </c>
      <c r="L32" s="71">
        <f>[1]MercLab!H26</f>
        <v>4320.3156746999994</v>
      </c>
      <c r="M32" s="87">
        <f t="shared" si="17"/>
        <v>0.32591957954461093</v>
      </c>
      <c r="N32" s="102">
        <f t="shared" ref="N32:N44" si="18">IF(ISNUMBER(H32/B32*100),H32/B32*100,0)</f>
        <v>5.229097829257757</v>
      </c>
      <c r="O32" s="102">
        <f t="shared" ref="O32:O44" si="19">IF(ISNUMBER(J32/D32*100),J32/D32*100,0)</f>
        <v>8.5120513677744931</v>
      </c>
      <c r="P32" s="102">
        <f t="shared" ref="P32:P44" si="20">IF(ISNUMBER(L32/F32*100),L32/F32*100,0)</f>
        <v>2.1808093343419075</v>
      </c>
    </row>
    <row r="33" spans="1:16">
      <c r="A33" s="160" t="s">
        <v>50</v>
      </c>
      <c r="B33" s="71">
        <f>[1]MercLab!C27</f>
        <v>728517.75277656049</v>
      </c>
      <c r="C33" s="87">
        <f t="shared" si="17"/>
        <v>10.775378560019423</v>
      </c>
      <c r="D33" s="71">
        <f>[1]MercLab!D27</f>
        <v>362356.09970581048</v>
      </c>
      <c r="E33" s="87">
        <f t="shared" si="17"/>
        <v>11.348895493649897</v>
      </c>
      <c r="F33" s="71">
        <f>[1]MercLab!E27</f>
        <v>366161.65307074197</v>
      </c>
      <c r="G33" s="87">
        <f t="shared" si="17"/>
        <v>10.262169236857895</v>
      </c>
      <c r="H33" s="71">
        <f>[1]MercLab!F27</f>
        <v>127231.89797161263</v>
      </c>
      <c r="I33" s="87">
        <f t="shared" si="17"/>
        <v>3.506235052325736</v>
      </c>
      <c r="J33" s="71">
        <f>[1]MercLab!G27</f>
        <v>102205.80490261044</v>
      </c>
      <c r="K33" s="87">
        <f t="shared" si="17"/>
        <v>4.4376424130409413</v>
      </c>
      <c r="L33" s="71">
        <f>[1]MercLab!H27</f>
        <v>25026.093069002265</v>
      </c>
      <c r="M33" s="87">
        <f t="shared" si="17"/>
        <v>1.8879392953756562</v>
      </c>
      <c r="N33" s="102">
        <f t="shared" si="18"/>
        <v>17.464488337682994</v>
      </c>
      <c r="O33" s="102">
        <f t="shared" si="19"/>
        <v>28.20590159392632</v>
      </c>
      <c r="P33" s="102">
        <f t="shared" si="20"/>
        <v>6.8347116250775874</v>
      </c>
    </row>
    <row r="34" spans="1:16">
      <c r="A34" s="160" t="s">
        <v>51</v>
      </c>
      <c r="B34" s="71">
        <f>[1]MercLab!C28</f>
        <v>865198.86195680115</v>
      </c>
      <c r="C34" s="87">
        <f t="shared" si="17"/>
        <v>12.797004920951974</v>
      </c>
      <c r="D34" s="71">
        <f>[1]MercLab!D28</f>
        <v>432972.50585845578</v>
      </c>
      <c r="E34" s="87">
        <f t="shared" si="17"/>
        <v>13.560582323854112</v>
      </c>
      <c r="F34" s="71">
        <f>[1]MercLab!E28</f>
        <v>432226.35609835183</v>
      </c>
      <c r="G34" s="87">
        <f t="shared" si="17"/>
        <v>12.11372075069462</v>
      </c>
      <c r="H34" s="71">
        <f>[1]MercLab!F28</f>
        <v>328207.13849945151</v>
      </c>
      <c r="I34" s="87">
        <f t="shared" si="17"/>
        <v>9.0446766241517427</v>
      </c>
      <c r="J34" s="71">
        <f>[1]MercLab!G28</f>
        <v>246439.65609747029</v>
      </c>
      <c r="K34" s="87">
        <f t="shared" si="17"/>
        <v>10.700087643705118</v>
      </c>
      <c r="L34" s="71">
        <f>[1]MercLab!H28</f>
        <v>81767.482401982226</v>
      </c>
      <c r="M34" s="87">
        <f t="shared" si="17"/>
        <v>6.168443579467362</v>
      </c>
      <c r="N34" s="102">
        <f t="shared" si="18"/>
        <v>37.934300763775006</v>
      </c>
      <c r="O34" s="102">
        <f t="shared" si="19"/>
        <v>56.918084350149137</v>
      </c>
      <c r="P34" s="102">
        <f t="shared" si="20"/>
        <v>18.917745585920791</v>
      </c>
    </row>
    <row r="35" spans="1:16">
      <c r="A35" s="160" t="s">
        <v>52</v>
      </c>
      <c r="B35" s="71">
        <f>[1]MercLab!C29</f>
        <v>960257.79077041929</v>
      </c>
      <c r="C35" s="87">
        <f t="shared" si="17"/>
        <v>14.203004897716889</v>
      </c>
      <c r="D35" s="71">
        <f>[1]MercLab!D29</f>
        <v>485838.41063916037</v>
      </c>
      <c r="E35" s="87">
        <f t="shared" si="17"/>
        <v>15.216328229664905</v>
      </c>
      <c r="F35" s="71">
        <f>[1]MercLab!E29</f>
        <v>474419.38013128494</v>
      </c>
      <c r="G35" s="87">
        <f t="shared" si="17"/>
        <v>13.296236586554469</v>
      </c>
      <c r="H35" s="71">
        <f>[1]MercLab!F29</f>
        <v>613314.0950429329</v>
      </c>
      <c r="I35" s="87">
        <f t="shared" si="17"/>
        <v>16.901605748306618</v>
      </c>
      <c r="J35" s="71">
        <f>[1]MercLab!G29</f>
        <v>407409.27572341578</v>
      </c>
      <c r="K35" s="87">
        <f t="shared" si="17"/>
        <v>17.689178057344808</v>
      </c>
      <c r="L35" s="71">
        <f>[1]MercLab!H29</f>
        <v>205904.81931951252</v>
      </c>
      <c r="M35" s="87">
        <f t="shared" si="17"/>
        <v>15.533219605181875</v>
      </c>
      <c r="N35" s="102">
        <f t="shared" si="18"/>
        <v>63.869733829586337</v>
      </c>
      <c r="O35" s="102">
        <f t="shared" si="19"/>
        <v>83.856950541937465</v>
      </c>
      <c r="P35" s="102">
        <f t="shared" si="20"/>
        <v>43.401435089463035</v>
      </c>
    </row>
    <row r="36" spans="1:16">
      <c r="A36" s="160" t="s">
        <v>53</v>
      </c>
      <c r="B36" s="71">
        <f>[1]MercLab!C30</f>
        <v>613950.66438166576</v>
      </c>
      <c r="C36" s="87">
        <f t="shared" si="17"/>
        <v>9.0808368096376348</v>
      </c>
      <c r="D36" s="71">
        <f>[1]MercLab!D30</f>
        <v>287360.19296434161</v>
      </c>
      <c r="E36" s="87">
        <f t="shared" si="17"/>
        <v>9.0000438840000196</v>
      </c>
      <c r="F36" s="71">
        <f>[1]MercLab!E30</f>
        <v>326590.47141732095</v>
      </c>
      <c r="G36" s="87">
        <f t="shared" si="17"/>
        <v>9.1531340344430827</v>
      </c>
      <c r="H36" s="71">
        <f>[1]MercLab!F30</f>
        <v>419189.84319037228</v>
      </c>
      <c r="I36" s="87">
        <f t="shared" si="17"/>
        <v>11.551962559742226</v>
      </c>
      <c r="J36" s="71">
        <f>[1]MercLab!G30</f>
        <v>265205.37926898268</v>
      </c>
      <c r="K36" s="87">
        <f t="shared" si="17"/>
        <v>11.51487080730957</v>
      </c>
      <c r="L36" s="71">
        <f>[1]MercLab!H30</f>
        <v>153984.46392138285</v>
      </c>
      <c r="M36" s="87">
        <f t="shared" si="17"/>
        <v>11.616408502636636</v>
      </c>
      <c r="N36" s="102">
        <f t="shared" si="18"/>
        <v>68.277447604451268</v>
      </c>
      <c r="O36" s="102">
        <f t="shared" si="19"/>
        <v>92.290228696321861</v>
      </c>
      <c r="P36" s="102">
        <f t="shared" si="20"/>
        <v>47.149098763699008</v>
      </c>
    </row>
    <row r="37" spans="1:16">
      <c r="A37" s="160" t="s">
        <v>54</v>
      </c>
      <c r="B37" s="71">
        <f>[1]MercLab!C31</f>
        <v>521415.50622850261</v>
      </c>
      <c r="C37" s="87">
        <f t="shared" si="17"/>
        <v>7.7121654829453172</v>
      </c>
      <c r="D37" s="71">
        <f>[1]MercLab!D31</f>
        <v>230565.5549668218</v>
      </c>
      <c r="E37" s="87">
        <f t="shared" si="17"/>
        <v>7.221251111484718</v>
      </c>
      <c r="F37" s="71">
        <f>[1]MercLab!E31</f>
        <v>290849.95126167394</v>
      </c>
      <c r="G37" s="87">
        <f t="shared" si="17"/>
        <v>8.1514582353125817</v>
      </c>
      <c r="H37" s="71">
        <f>[1]MercLab!F31</f>
        <v>370897.98085716809</v>
      </c>
      <c r="I37" s="87">
        <f t="shared" si="17"/>
        <v>10.221143612967197</v>
      </c>
      <c r="J37" s="71">
        <f>[1]MercLab!G31</f>
        <v>219223.33121536253</v>
      </c>
      <c r="K37" s="87">
        <f t="shared" si="17"/>
        <v>9.5183904031322566</v>
      </c>
      <c r="L37" s="71">
        <f>[1]MercLab!H31</f>
        <v>151674.64964179951</v>
      </c>
      <c r="M37" s="87">
        <f t="shared" si="17"/>
        <v>11.442158805273902</v>
      </c>
      <c r="N37" s="102">
        <f t="shared" si="18"/>
        <v>71.132901961421055</v>
      </c>
      <c r="O37" s="102">
        <f t="shared" si="19"/>
        <v>95.080694619327929</v>
      </c>
      <c r="P37" s="102">
        <f t="shared" si="20"/>
        <v>52.148762268603512</v>
      </c>
    </row>
    <row r="38" spans="1:16">
      <c r="A38" s="160" t="s">
        <v>55</v>
      </c>
      <c r="B38" s="71">
        <f>[1]MercLab!C32</f>
        <v>462841.44029090699</v>
      </c>
      <c r="C38" s="87">
        <f t="shared" si="17"/>
        <v>6.8458067265915652</v>
      </c>
      <c r="D38" s="71">
        <f>[1]MercLab!D32</f>
        <v>202953.44778536589</v>
      </c>
      <c r="E38" s="87">
        <f t="shared" si="17"/>
        <v>6.3564473479597785</v>
      </c>
      <c r="F38" s="71">
        <f>[1]MercLab!E32</f>
        <v>259887.99250553365</v>
      </c>
      <c r="G38" s="87">
        <f t="shared" si="17"/>
        <v>7.2837079998756149</v>
      </c>
      <c r="H38" s="71">
        <f>[1]MercLab!F32</f>
        <v>337511.49605846952</v>
      </c>
      <c r="I38" s="87">
        <f t="shared" si="17"/>
        <v>9.3010845307608196</v>
      </c>
      <c r="J38" s="71">
        <f>[1]MercLab!G32</f>
        <v>191810.09981257521</v>
      </c>
      <c r="K38" s="87">
        <f t="shared" si="17"/>
        <v>8.3281437388901196</v>
      </c>
      <c r="L38" s="71">
        <f>[1]MercLab!H32</f>
        <v>145701.39624589132</v>
      </c>
      <c r="M38" s="87">
        <f t="shared" si="17"/>
        <v>10.99154353039749</v>
      </c>
      <c r="N38" s="102">
        <f t="shared" si="18"/>
        <v>72.921624270794638</v>
      </c>
      <c r="O38" s="102">
        <f t="shared" si="19"/>
        <v>94.509406913562088</v>
      </c>
      <c r="P38" s="102">
        <f t="shared" si="20"/>
        <v>56.063150452319945</v>
      </c>
    </row>
    <row r="39" spans="1:16">
      <c r="A39" s="160" t="s">
        <v>56</v>
      </c>
      <c r="B39" s="71">
        <f>[1]MercLab!C33</f>
        <v>415462.79983026377</v>
      </c>
      <c r="C39" s="87">
        <f t="shared" si="17"/>
        <v>6.1450375487963012</v>
      </c>
      <c r="D39" s="71">
        <f>[1]MercLab!D33</f>
        <v>180140.48999480545</v>
      </c>
      <c r="E39" s="87">
        <f t="shared" si="17"/>
        <v>5.6419516513886059</v>
      </c>
      <c r="F39" s="71">
        <f>[1]MercLab!E33</f>
        <v>235322.30983545349</v>
      </c>
      <c r="G39" s="87">
        <f t="shared" si="17"/>
        <v>6.595221942241924</v>
      </c>
      <c r="H39" s="71">
        <f>[1]MercLab!F33</f>
        <v>319513.45970356907</v>
      </c>
      <c r="I39" s="87">
        <f t="shared" si="17"/>
        <v>8.8050976992615002</v>
      </c>
      <c r="J39" s="71">
        <f>[1]MercLab!G33</f>
        <v>175685.62696630551</v>
      </c>
      <c r="K39" s="87">
        <f t="shared" si="17"/>
        <v>7.6280402109279235</v>
      </c>
      <c r="L39" s="71">
        <f>[1]MercLab!H33</f>
        <v>143827.83273726239</v>
      </c>
      <c r="M39" s="87">
        <f t="shared" si="17"/>
        <v>10.850204082782966</v>
      </c>
      <c r="N39" s="102">
        <f t="shared" si="18"/>
        <v>76.905431685846594</v>
      </c>
      <c r="O39" s="102">
        <f t="shared" si="19"/>
        <v>97.527006266815192</v>
      </c>
      <c r="P39" s="102">
        <f t="shared" si="20"/>
        <v>61.119505769696211</v>
      </c>
    </row>
    <row r="40" spans="1:16">
      <c r="A40" s="160" t="s">
        <v>57</v>
      </c>
      <c r="B40" s="71">
        <f>[1]MercLab!C34</f>
        <v>359812.15490188653</v>
      </c>
      <c r="C40" s="87">
        <f t="shared" si="17"/>
        <v>5.3219186008680586</v>
      </c>
      <c r="D40" s="71">
        <f>[1]MercLab!D34</f>
        <v>157566.98126539457</v>
      </c>
      <c r="E40" s="87">
        <f t="shared" si="17"/>
        <v>4.9349554349510498</v>
      </c>
      <c r="F40" s="71">
        <f>[1]MercLab!E34</f>
        <v>202245.1736364892</v>
      </c>
      <c r="G40" s="87">
        <f t="shared" si="17"/>
        <v>5.668191034724174</v>
      </c>
      <c r="H40" s="71">
        <f>[1]MercLab!F34</f>
        <v>261612.82916404781</v>
      </c>
      <c r="I40" s="87">
        <f t="shared" si="17"/>
        <v>7.2094819489193442</v>
      </c>
      <c r="J40" s="71">
        <f>[1]MercLab!G34</f>
        <v>151574.33440618953</v>
      </c>
      <c r="K40" s="87">
        <f t="shared" si="17"/>
        <v>6.5811594138933085</v>
      </c>
      <c r="L40" s="71">
        <f>[1]MercLab!H34</f>
        <v>110038.49475785931</v>
      </c>
      <c r="M40" s="87">
        <f t="shared" si="17"/>
        <v>8.3011758041717023</v>
      </c>
      <c r="N40" s="102">
        <f t="shared" si="18"/>
        <v>72.708168859771945</v>
      </c>
      <c r="O40" s="102">
        <f t="shared" si="19"/>
        <v>96.196762284154289</v>
      </c>
      <c r="P40" s="102">
        <f t="shared" si="20"/>
        <v>54.408465121466854</v>
      </c>
    </row>
    <row r="41" spans="1:16">
      <c r="A41" s="160" t="s">
        <v>58</v>
      </c>
      <c r="B41" s="71">
        <f>[1]MercLab!C35</f>
        <v>361791.4105842014</v>
      </c>
      <c r="C41" s="87">
        <f t="shared" si="17"/>
        <v>5.351193425212049</v>
      </c>
      <c r="D41" s="71">
        <f>[1]MercLab!D35</f>
        <v>165991.15426725373</v>
      </c>
      <c r="E41" s="87">
        <f t="shared" si="17"/>
        <v>5.1987982655150899</v>
      </c>
      <c r="F41" s="71">
        <f>[1]MercLab!E35</f>
        <v>195800.25631694571</v>
      </c>
      <c r="G41" s="87">
        <f t="shared" si="17"/>
        <v>5.4875636214053527</v>
      </c>
      <c r="H41" s="71">
        <f>[1]MercLab!F35</f>
        <v>264515.19894484262</v>
      </c>
      <c r="I41" s="87">
        <f t="shared" si="17"/>
        <v>7.2894649627898449</v>
      </c>
      <c r="J41" s="71">
        <f>[1]MercLab!G35</f>
        <v>155584.05831492343</v>
      </c>
      <c r="K41" s="87">
        <f t="shared" si="17"/>
        <v>6.7552563832282404</v>
      </c>
      <c r="L41" s="71">
        <f>[1]MercLab!H35</f>
        <v>108931.1406299209</v>
      </c>
      <c r="M41" s="87">
        <f t="shared" si="17"/>
        <v>8.2176382992856176</v>
      </c>
      <c r="N41" s="102">
        <f t="shared" si="18"/>
        <v>73.112625453909374</v>
      </c>
      <c r="O41" s="102">
        <f t="shared" si="19"/>
        <v>93.730330993677896</v>
      </c>
      <c r="P41" s="102">
        <f t="shared" si="20"/>
        <v>55.633809004617405</v>
      </c>
    </row>
    <row r="42" spans="1:16">
      <c r="A42" s="160" t="s">
        <v>59</v>
      </c>
      <c r="B42" s="71">
        <f>[1]MercLab!C36</f>
        <v>277314.03434645734</v>
      </c>
      <c r="C42" s="87">
        <f t="shared" si="17"/>
        <v>4.1017033403793919</v>
      </c>
      <c r="D42" s="71">
        <f>[1]MercLab!D36</f>
        <v>127305.53776881065</v>
      </c>
      <c r="E42" s="87">
        <f t="shared" si="17"/>
        <v>3.9871751712586514</v>
      </c>
      <c r="F42" s="71">
        <f>[1]MercLab!E36</f>
        <v>150008.49657764845</v>
      </c>
      <c r="G42" s="87">
        <f t="shared" si="17"/>
        <v>4.2041884122394269</v>
      </c>
      <c r="H42" s="71">
        <f>[1]MercLab!F36</f>
        <v>189332.83944945323</v>
      </c>
      <c r="I42" s="87">
        <f t="shared" si="17"/>
        <v>5.2176022586894657</v>
      </c>
      <c r="J42" s="71">
        <f>[1]MercLab!G36</f>
        <v>116606.24823377433</v>
      </c>
      <c r="K42" s="87">
        <f t="shared" si="17"/>
        <v>5.0628908336551923</v>
      </c>
      <c r="L42" s="71">
        <f>[1]MercLab!H36</f>
        <v>72726.591215678985</v>
      </c>
      <c r="M42" s="87">
        <f t="shared" si="17"/>
        <v>5.4864092847504278</v>
      </c>
      <c r="N42" s="102">
        <f t="shared" si="18"/>
        <v>68.273803702597192</v>
      </c>
      <c r="O42" s="102">
        <f t="shared" si="19"/>
        <v>91.595581997016936</v>
      </c>
      <c r="P42" s="102">
        <f t="shared" si="20"/>
        <v>48.481647956543405</v>
      </c>
    </row>
    <row r="43" spans="1:16">
      <c r="A43" s="160" t="s">
        <v>60</v>
      </c>
      <c r="B43" s="71">
        <f>[1]MercLab!C37</f>
        <v>245028.5540062545</v>
      </c>
      <c r="C43" s="87">
        <f t="shared" si="17"/>
        <v>3.6241744519866761</v>
      </c>
      <c r="D43" s="71">
        <f>[1]MercLab!D37</f>
        <v>111115.31744950649</v>
      </c>
      <c r="E43" s="87">
        <f t="shared" si="17"/>
        <v>3.4801018293937682</v>
      </c>
      <c r="F43" s="71">
        <f>[1]MercLab!E37</f>
        <v>133913.23655674965</v>
      </c>
      <c r="G43" s="87">
        <f t="shared" si="17"/>
        <v>3.7530972593005218</v>
      </c>
      <c r="H43" s="71">
        <f>[1]MercLab!F37</f>
        <v>146830.53070238515</v>
      </c>
      <c r="I43" s="87">
        <f t="shared" si="17"/>
        <v>4.0463308471210393</v>
      </c>
      <c r="J43" s="71">
        <f>[1]MercLab!G37</f>
        <v>95759.840452010903</v>
      </c>
      <c r="K43" s="87">
        <f t="shared" si="17"/>
        <v>4.1577670648041991</v>
      </c>
      <c r="L43" s="71">
        <f>[1]MercLab!H37</f>
        <v>51070.690250373867</v>
      </c>
      <c r="M43" s="87">
        <f t="shared" si="17"/>
        <v>3.8527133540098837</v>
      </c>
      <c r="N43" s="102">
        <f t="shared" si="18"/>
        <v>59.923844915902016</v>
      </c>
      <c r="O43" s="102">
        <f t="shared" si="19"/>
        <v>86.180593864141656</v>
      </c>
      <c r="P43" s="102">
        <f t="shared" si="20"/>
        <v>38.137148771496662</v>
      </c>
    </row>
    <row r="44" spans="1:16">
      <c r="A44" s="158" t="s">
        <v>123</v>
      </c>
      <c r="B44" s="71">
        <f>[1]MercLab!C38</f>
        <v>567305.58940629195</v>
      </c>
      <c r="C44" s="87">
        <f t="shared" si="17"/>
        <v>8.3909176705301256</v>
      </c>
      <c r="D44" s="71">
        <f>[1]MercLab!D38</f>
        <v>264764.2946598088</v>
      </c>
      <c r="E44" s="87">
        <f t="shared" si="17"/>
        <v>8.2923464320970961</v>
      </c>
      <c r="F44" s="71">
        <f>[1]MercLab!E38</f>
        <v>302541.29474647832</v>
      </c>
      <c r="G44" s="87">
        <f t="shared" si="17"/>
        <v>8.4791237470916609</v>
      </c>
      <c r="H44" s="71">
        <f>[1]MercLab!F38</f>
        <v>230597.54377558897</v>
      </c>
      <c r="I44" s="87">
        <f t="shared" si="17"/>
        <v>6.3547679776543422</v>
      </c>
      <c r="J44" s="71">
        <f>[1]MercLab!G38</f>
        <v>159994.30200596721</v>
      </c>
      <c r="K44" s="87">
        <f t="shared" si="17"/>
        <v>6.9467433978246325</v>
      </c>
      <c r="L44" s="71">
        <f>[1]MercLab!H38</f>
        <v>70603.241769622095</v>
      </c>
      <c r="M44" s="87">
        <f t="shared" si="17"/>
        <v>5.3262262771202735</v>
      </c>
      <c r="N44" s="102">
        <f t="shared" si="18"/>
        <v>40.647853305467791</v>
      </c>
      <c r="O44" s="102">
        <f t="shared" si="19"/>
        <v>60.42895708862148</v>
      </c>
      <c r="P44" s="102">
        <f t="shared" si="20"/>
        <v>23.336728901350725</v>
      </c>
    </row>
    <row r="45" spans="1:16">
      <c r="A45" s="152"/>
      <c r="B45" s="153"/>
      <c r="C45" s="154"/>
      <c r="D45" s="153"/>
      <c r="E45" s="154"/>
      <c r="F45" s="153"/>
      <c r="G45" s="154"/>
      <c r="H45" s="153"/>
      <c r="I45" s="154"/>
      <c r="J45" s="153"/>
      <c r="K45" s="154"/>
      <c r="L45" s="153"/>
      <c r="M45" s="154"/>
      <c r="N45" s="153"/>
      <c r="O45" s="155"/>
      <c r="P45" s="155"/>
    </row>
    <row r="46" spans="1:16">
      <c r="A46" s="2" t="str">
        <f>[2]Resumen!A49</f>
        <v>Fuente: Instituto Nacional de Estadística (INE). XLIV Encuesta Permanente de Hogares de Propósitos Múltiples, mayo 2013.</v>
      </c>
      <c r="O46" s="72"/>
      <c r="P46" s="72"/>
    </row>
    <row r="47" spans="1:16">
      <c r="A47" s="2" t="s">
        <v>116</v>
      </c>
    </row>
    <row r="48" spans="1:16">
      <c r="A48" s="2" t="s">
        <v>117</v>
      </c>
    </row>
    <row r="49" spans="1:7">
      <c r="A49" s="2"/>
    </row>
    <row r="50" spans="1:7">
      <c r="A50" s="2"/>
      <c r="B50" s="88"/>
    </row>
    <row r="51" spans="1:7">
      <c r="A51" s="2"/>
      <c r="G51" s="89"/>
    </row>
    <row r="52" spans="1:7">
      <c r="A52" s="2"/>
    </row>
  </sheetData>
  <mergeCells count="6">
    <mergeCell ref="A4:A5"/>
    <mergeCell ref="B4:G4"/>
    <mergeCell ref="H4:M4"/>
    <mergeCell ref="N4:P4"/>
    <mergeCell ref="A1:P1"/>
    <mergeCell ref="A2:P2"/>
  </mergeCells>
  <phoneticPr fontId="0" type="noConversion"/>
  <printOptions horizontalCentered="1"/>
  <pageMargins left="1.1705511811023621" right="0.31496062992125984" top="0.55118110236220474" bottom="0.39370078740157483" header="0.19685039370078741" footer="0.19685039370078741"/>
  <pageSetup paperSize="9" scale="93" firstPageNumber="13" orientation="landscape" useFirstPageNumber="1" r:id="rId1"/>
  <headerFooter alignWithMargins="0">
    <oddFooter>&amp;L&amp;Z&amp;F+&amp;F+&amp;A&amp;C&amp;P&amp;R&amp;D+&amp;T</oddFooter>
  </headerFooter>
  <ignoredErrors>
    <ignoredError sqref="C10:P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1:AE57"/>
  <sheetViews>
    <sheetView workbookViewId="0">
      <selection activeCell="A62" sqref="A62"/>
    </sheetView>
  </sheetViews>
  <sheetFormatPr baseColWidth="10" defaultRowHeight="11.25"/>
  <cols>
    <col min="1" max="1" width="28.6640625" customWidth="1"/>
    <col min="2" max="2" width="11.6640625" customWidth="1"/>
    <col min="3" max="3" width="7" style="19" customWidth="1"/>
    <col min="4" max="4" width="6.6640625" bestFit="1" customWidth="1"/>
    <col min="5" max="5" width="11.6640625" customWidth="1"/>
    <col min="6" max="6" width="7.33203125" style="19" customWidth="1"/>
    <col min="7" max="7" width="6.6640625" bestFit="1" customWidth="1"/>
    <col min="8" max="8" width="13" bestFit="1" customWidth="1"/>
    <col min="9" max="9" width="6.83203125" style="19" customWidth="1"/>
    <col min="10" max="10" width="6.6640625" bestFit="1" customWidth="1"/>
    <col min="11" max="11" width="13" bestFit="1" customWidth="1"/>
    <col min="12" max="12" width="9" style="19" bestFit="1" customWidth="1"/>
    <col min="13" max="13" width="6.6640625" bestFit="1" customWidth="1"/>
    <col min="14" max="14" width="11" bestFit="1" customWidth="1"/>
    <col min="15" max="15" width="7.33203125" style="19" customWidth="1"/>
    <col min="16" max="16" width="6.1640625" customWidth="1"/>
    <col min="17" max="17" width="7.33203125" bestFit="1" customWidth="1"/>
    <col min="18" max="18" width="6.83203125" bestFit="1" customWidth="1"/>
    <col min="19" max="19" width="49" customWidth="1"/>
    <col min="20" max="20" width="13" style="23" customWidth="1"/>
    <col min="21" max="21" width="13.1640625" style="46" bestFit="1" customWidth="1"/>
    <col min="22" max="22" width="10.6640625" style="23" bestFit="1" customWidth="1"/>
    <col min="23" max="23" width="13" style="23" customWidth="1"/>
    <col min="24" max="24" width="8.83203125" style="46" customWidth="1"/>
    <col min="25" max="25" width="6.1640625" style="23" customWidth="1"/>
    <col min="26" max="26" width="10.6640625" style="23" customWidth="1"/>
    <col min="27" max="27" width="8.5" style="46" customWidth="1"/>
    <col min="28" max="28" width="5.6640625" style="23" customWidth="1"/>
    <col min="29" max="29" width="10.5" style="23" bestFit="1" customWidth="1"/>
    <col min="30" max="30" width="6.5" style="23" customWidth="1"/>
  </cols>
  <sheetData>
    <row r="1" spans="1:31">
      <c r="A1" s="225" t="s">
        <v>144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 t="str">
        <f>A1</f>
        <v>Cuadro No. 2. Tasa de Desempleo Abierto (TDA), Población en Edad de Trabajar (PET) y Población Económicamente Activa (PEA),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1:31">
      <c r="A2" s="225" t="s">
        <v>96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 t="str">
        <f>A2</f>
        <v>según dominio,  nivel educativo, rango de edad, sexo, rama de actividad y ocupación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</row>
    <row r="3" spans="1:31" ht="13.5" customHeight="1">
      <c r="A3" s="226" t="s">
        <v>39</v>
      </c>
      <c r="B3" s="230" t="s">
        <v>27</v>
      </c>
      <c r="C3" s="231"/>
      <c r="D3" s="231"/>
      <c r="E3" s="236" t="s">
        <v>25</v>
      </c>
      <c r="F3" s="231"/>
      <c r="G3" s="231"/>
      <c r="H3" s="237" t="s">
        <v>40</v>
      </c>
      <c r="I3" s="237"/>
      <c r="J3" s="237"/>
      <c r="K3" s="237"/>
      <c r="L3" s="237"/>
      <c r="M3" s="237"/>
      <c r="N3" s="237"/>
      <c r="O3" s="237"/>
      <c r="P3" s="237"/>
      <c r="Q3" s="226" t="s">
        <v>28</v>
      </c>
      <c r="R3" s="226" t="s">
        <v>29</v>
      </c>
      <c r="S3" s="226" t="s">
        <v>39</v>
      </c>
      <c r="T3" s="229" t="s">
        <v>40</v>
      </c>
      <c r="U3" s="229"/>
      <c r="V3" s="229"/>
      <c r="W3" s="229"/>
      <c r="X3" s="229"/>
      <c r="Y3" s="229"/>
      <c r="Z3" s="229"/>
      <c r="AA3" s="229"/>
      <c r="AB3" s="229"/>
      <c r="AC3" s="233" t="s">
        <v>28</v>
      </c>
      <c r="AD3" s="233" t="s">
        <v>29</v>
      </c>
    </row>
    <row r="4" spans="1:31" ht="15.75" customHeight="1">
      <c r="A4" s="227"/>
      <c r="B4" s="232"/>
      <c r="C4" s="232"/>
      <c r="D4" s="232"/>
      <c r="E4" s="232"/>
      <c r="F4" s="232"/>
      <c r="G4" s="232"/>
      <c r="H4" s="230" t="s">
        <v>0</v>
      </c>
      <c r="I4" s="230"/>
      <c r="J4" s="230"/>
      <c r="K4" s="230" t="s">
        <v>30</v>
      </c>
      <c r="L4" s="230"/>
      <c r="M4" s="230"/>
      <c r="N4" s="230" t="s">
        <v>31</v>
      </c>
      <c r="O4" s="230"/>
      <c r="P4" s="230"/>
      <c r="Q4" s="227"/>
      <c r="R4" s="227"/>
      <c r="S4" s="227"/>
      <c r="T4" s="238" t="s">
        <v>0</v>
      </c>
      <c r="U4" s="238"/>
      <c r="V4" s="238"/>
      <c r="W4" s="238" t="s">
        <v>30</v>
      </c>
      <c r="X4" s="238"/>
      <c r="Y4" s="238"/>
      <c r="Z4" s="238" t="s">
        <v>31</v>
      </c>
      <c r="AA4" s="238"/>
      <c r="AB4" s="238"/>
      <c r="AC4" s="234"/>
      <c r="AD4" s="234"/>
    </row>
    <row r="5" spans="1:31">
      <c r="A5" s="228"/>
      <c r="B5" s="161" t="s">
        <v>6</v>
      </c>
      <c r="C5" s="162" t="s">
        <v>113</v>
      </c>
      <c r="D5" s="161" t="s">
        <v>32</v>
      </c>
      <c r="E5" s="161" t="s">
        <v>6</v>
      </c>
      <c r="F5" s="162" t="s">
        <v>113</v>
      </c>
      <c r="G5" s="161" t="s">
        <v>32</v>
      </c>
      <c r="H5" s="161" t="s">
        <v>6</v>
      </c>
      <c r="I5" s="162" t="s">
        <v>113</v>
      </c>
      <c r="J5" s="161" t="s">
        <v>32</v>
      </c>
      <c r="K5" s="161" t="s">
        <v>6</v>
      </c>
      <c r="L5" s="162" t="s">
        <v>113</v>
      </c>
      <c r="M5" s="161" t="s">
        <v>32</v>
      </c>
      <c r="N5" s="161" t="s">
        <v>6</v>
      </c>
      <c r="O5" s="162" t="s">
        <v>113</v>
      </c>
      <c r="P5" s="161" t="s">
        <v>32</v>
      </c>
      <c r="Q5" s="228"/>
      <c r="R5" s="228"/>
      <c r="S5" s="228"/>
      <c r="T5" s="164" t="s">
        <v>6</v>
      </c>
      <c r="U5" s="163" t="s">
        <v>113</v>
      </c>
      <c r="V5" s="164" t="s">
        <v>32</v>
      </c>
      <c r="W5" s="164" t="s">
        <v>6</v>
      </c>
      <c r="X5" s="163" t="s">
        <v>113</v>
      </c>
      <c r="Y5" s="164" t="s">
        <v>32</v>
      </c>
      <c r="Z5" s="164" t="s">
        <v>6</v>
      </c>
      <c r="AA5" s="163" t="s">
        <v>113</v>
      </c>
      <c r="AB5" s="164" t="s">
        <v>32</v>
      </c>
      <c r="AC5" s="235"/>
      <c r="AD5" s="235"/>
    </row>
    <row r="6" spans="1:31">
      <c r="A6" s="11"/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</row>
    <row r="7" spans="1:31" ht="12" customHeight="1">
      <c r="A7" s="172" t="s">
        <v>89</v>
      </c>
      <c r="B7" s="92">
        <f>[1]MercLab!C48</f>
        <v>8535691.6355460994</v>
      </c>
      <c r="C7" s="91">
        <f>SUM(C10,C14)</f>
        <v>100.00000000002177</v>
      </c>
      <c r="D7" s="91">
        <f>[1]MercLab!D48</f>
        <v>6.5000451504265433</v>
      </c>
      <c r="E7" s="92">
        <f>[1]MercLab!E48</f>
        <v>6760948.1070078285</v>
      </c>
      <c r="F7" s="91">
        <f>SUM(F10,F14)</f>
        <v>100.00000000001624</v>
      </c>
      <c r="G7" s="91">
        <f>[1]MercLab!F48</f>
        <v>7.0905488931769414</v>
      </c>
      <c r="H7" s="92">
        <f>[1]MercLab!G48</f>
        <v>3628732.702538522</v>
      </c>
      <c r="I7" s="91">
        <f>SUM(I10,I14)</f>
        <v>99.99999999999595</v>
      </c>
      <c r="J7" s="91">
        <f>[1]MercLab!H48</f>
        <v>7.4800110457168056</v>
      </c>
      <c r="K7" s="92">
        <f>[1]MercLab!I48</f>
        <v>3487008.8240420702</v>
      </c>
      <c r="L7" s="91">
        <f>SUM(L10,L14)</f>
        <v>99.999999999996348</v>
      </c>
      <c r="M7" s="91">
        <f>[1]MercLab!J48</f>
        <v>7.3996990992706486</v>
      </c>
      <c r="N7" s="92">
        <f>[1]MercLab!K48</f>
        <v>141723.87849643131</v>
      </c>
      <c r="O7" s="91">
        <f>SUM(O10,O14)</f>
        <v>100.00000000000075</v>
      </c>
      <c r="P7" s="91">
        <f>[1]MercLab!L48</f>
        <v>9.287778689390306</v>
      </c>
      <c r="Q7" s="91">
        <f>IF(ISNUMBER(N7/H7*100),N7/H7*100,0)</f>
        <v>3.9056025922572561</v>
      </c>
      <c r="R7" s="91">
        <f>[1]MercLab!M48</f>
        <v>1.9819312703003107</v>
      </c>
      <c r="S7" s="70" t="s">
        <v>90</v>
      </c>
      <c r="T7" s="22">
        <f>H7</f>
        <v>3628732.702538522</v>
      </c>
      <c r="U7" s="69">
        <f t="shared" ref="U7:AD7" si="0">I7</f>
        <v>99.99999999999595</v>
      </c>
      <c r="V7" s="69">
        <f t="shared" si="0"/>
        <v>7.4800110457168056</v>
      </c>
      <c r="W7" s="22">
        <f t="shared" si="0"/>
        <v>3487008.8240420702</v>
      </c>
      <c r="X7" s="69">
        <f t="shared" si="0"/>
        <v>99.999999999996348</v>
      </c>
      <c r="Y7" s="69">
        <f t="shared" si="0"/>
        <v>7.3996990992706486</v>
      </c>
      <c r="Z7" s="22">
        <f t="shared" si="0"/>
        <v>141723.87849643131</v>
      </c>
      <c r="AA7" s="69">
        <f t="shared" si="0"/>
        <v>100.00000000000075</v>
      </c>
      <c r="AB7" s="69">
        <f t="shared" si="0"/>
        <v>9.287778689390306</v>
      </c>
      <c r="AC7" s="69">
        <f t="shared" si="0"/>
        <v>3.9056025922572561</v>
      </c>
      <c r="AD7" s="69">
        <f t="shared" si="0"/>
        <v>1.9819312703003107</v>
      </c>
      <c r="AE7" s="22"/>
    </row>
    <row r="8" spans="1:31" ht="12" customHeight="1">
      <c r="A8" s="171"/>
      <c r="B8" s="1"/>
      <c r="C8" s="91"/>
      <c r="D8" s="91"/>
      <c r="E8" s="1"/>
      <c r="F8" s="91"/>
      <c r="G8" s="91"/>
      <c r="H8" s="1"/>
      <c r="I8" s="91"/>
      <c r="J8" s="91"/>
      <c r="K8" s="1"/>
      <c r="L8" s="91"/>
      <c r="M8" s="91"/>
      <c r="N8" s="1"/>
      <c r="O8" s="91"/>
      <c r="P8" s="91"/>
      <c r="Q8" s="91"/>
      <c r="R8" s="91"/>
      <c r="T8" s="8"/>
      <c r="U8" s="103"/>
      <c r="V8" s="103"/>
      <c r="W8" s="8"/>
      <c r="X8" s="103"/>
      <c r="Y8" s="103"/>
      <c r="Z8" s="8"/>
      <c r="AA8" s="103"/>
      <c r="AB8" s="103"/>
      <c r="AC8" s="103"/>
      <c r="AD8" s="103"/>
      <c r="AE8" s="23"/>
    </row>
    <row r="9" spans="1:31">
      <c r="A9" s="172" t="s">
        <v>43</v>
      </c>
      <c r="B9" s="105"/>
      <c r="C9" s="91"/>
      <c r="D9" s="91"/>
      <c r="E9" s="105"/>
      <c r="F9" s="91"/>
      <c r="G9" s="91"/>
      <c r="H9" s="105"/>
      <c r="I9" s="91"/>
      <c r="J9" s="91"/>
      <c r="K9" s="105"/>
      <c r="L9" s="91"/>
      <c r="M9" s="91"/>
      <c r="N9" s="105"/>
      <c r="O9" s="91"/>
      <c r="P9" s="91"/>
      <c r="Q9" s="91"/>
      <c r="R9" s="91"/>
      <c r="S9" s="67" t="s">
        <v>22</v>
      </c>
      <c r="T9" s="22"/>
      <c r="U9" s="69"/>
      <c r="V9" s="69"/>
      <c r="W9" s="22"/>
      <c r="X9" s="69"/>
      <c r="Y9" s="69"/>
      <c r="Z9" s="22"/>
      <c r="AA9" s="69"/>
      <c r="AB9" s="69"/>
      <c r="AC9" s="91"/>
      <c r="AD9" s="69"/>
      <c r="AE9" s="9"/>
    </row>
    <row r="10" spans="1:31">
      <c r="A10" s="169" t="s">
        <v>87</v>
      </c>
      <c r="B10" s="95">
        <f>SUM(B11:B13)</f>
        <v>3986353.9361355752</v>
      </c>
      <c r="C10" s="93">
        <f>IF(ISNUMBER(B10/B$7*100),B10/B$7*100,0)</f>
        <v>46.702178409711671</v>
      </c>
      <c r="D10" s="93">
        <f>AVERAGE(D11:D13)</f>
        <v>7.9484004445786711</v>
      </c>
      <c r="E10" s="95">
        <f>SUM(E11:E13)</f>
        <v>3241149.9227508386</v>
      </c>
      <c r="F10" s="93">
        <f>IF(ISNUMBER(E10/E$7*100),E10/E$7*100,0)</f>
        <v>47.939281169623769</v>
      </c>
      <c r="G10" s="93">
        <f>AVERAGE(G11:G13)</f>
        <v>8.5498358245311028</v>
      </c>
      <c r="H10" s="95">
        <f>SUM(H11:H13)</f>
        <v>1760093.7689329947</v>
      </c>
      <c r="I10" s="93">
        <f>IF(ISNUMBER(H10/H$7*100),H10/H$7*100,0)</f>
        <v>48.504365386342755</v>
      </c>
      <c r="J10" s="93">
        <f>AVERAGE(J11:J13)</f>
        <v>9.1831175051550176</v>
      </c>
      <c r="K10" s="95">
        <f>SUM(K11:K13)</f>
        <v>1655004.168580997</v>
      </c>
      <c r="L10" s="93">
        <f>IF(ISNUMBER(K10/K$7*100),K10/K$7*100,0)</f>
        <v>47.462001161859682</v>
      </c>
      <c r="M10" s="93">
        <f>AVERAGE(M11:M13)</f>
        <v>9.1425329835225231</v>
      </c>
      <c r="N10" s="95">
        <f>SUM(N11:N13)</f>
        <v>105089.60035199829</v>
      </c>
      <c r="O10" s="93">
        <f>IF(ISNUMBER(N10/N$7*100),N10/N$7*100,0)</f>
        <v>74.150948638231426</v>
      </c>
      <c r="P10" s="93">
        <f>AVERAGE(P11:P13)</f>
        <v>9.7985513395754023</v>
      </c>
      <c r="Q10" s="94">
        <f t="shared" ref="Q10:Q14" si="1">IF(ISNUMBER(N10/H10*100),N10/H10*100,0)</f>
        <v>5.9706819151860175</v>
      </c>
      <c r="R10" s="93">
        <f>AVERAGE(R11:R13)</f>
        <v>2.2022984581427578</v>
      </c>
      <c r="S10" s="109" t="s">
        <v>73</v>
      </c>
      <c r="T10" s="71">
        <f>[1]MercLab!G79</f>
        <v>1259348.9246028508</v>
      </c>
      <c r="U10" s="33">
        <f>IF(ISNUMBER(T10/T$7*100),T10/T$7*100,0)</f>
        <v>34.70492394553775</v>
      </c>
      <c r="V10" s="33">
        <f>[1]MercLab!H79</f>
        <v>5.2836314753101901</v>
      </c>
      <c r="W10" s="71">
        <f>[1]MercLab!I79</f>
        <v>1247679.2691574332</v>
      </c>
      <c r="X10" s="33">
        <f>IF(ISNUMBER(W10/W$7*100),W10/W$7*100,0)</f>
        <v>35.780788983239468</v>
      </c>
      <c r="Y10" s="33">
        <f>[1]MercLab!J79</f>
        <v>5.2775698532926336</v>
      </c>
      <c r="Z10" s="71">
        <f>[1]MercLab!K79</f>
        <v>11669.655445417431</v>
      </c>
      <c r="AA10" s="33">
        <f>IF(ISNUMBER(Z10/Z$7*100),Z10/Z$7*100,0)</f>
        <v>8.2340785259495135</v>
      </c>
      <c r="AB10" s="33">
        <f>[1]MercLab!L79</f>
        <v>5.8707610751879571</v>
      </c>
      <c r="AC10" s="33">
        <f t="shared" ref="AC10:AC34" si="2">IF(ISNUMBER(Z10/T10*100),Z10/T10*100,0)</f>
        <v>0.92664195104605984</v>
      </c>
      <c r="AD10" s="33">
        <f>[1]MercLab!M79</f>
        <v>1.0477484781625608</v>
      </c>
      <c r="AE10" s="9"/>
    </row>
    <row r="11" spans="1:31">
      <c r="A11" s="170" t="s">
        <v>69</v>
      </c>
      <c r="B11" s="95">
        <f>[1]MercLab!C49</f>
        <v>1101942.1273378851</v>
      </c>
      <c r="C11" s="93">
        <f>IF(ISNUMBER(B11/B$7*100),B11/B$7*100,0)</f>
        <v>12.909816502144347</v>
      </c>
      <c r="D11" s="93">
        <f>[1]MercLab!D49</f>
        <v>8.7222514466070624</v>
      </c>
      <c r="E11" s="95">
        <f>[1]MercLab!E49</f>
        <v>914235.06379268959</v>
      </c>
      <c r="F11" s="93">
        <f>IF(ISNUMBER(E11/E$7*100),E11/E$7*100,0)</f>
        <v>13.522290798905418</v>
      </c>
      <c r="G11" s="93">
        <f>[1]MercLab!F49</f>
        <v>9.2981560283687319</v>
      </c>
      <c r="H11" s="95">
        <f>[1]MercLab!G49</f>
        <v>495923.54965701932</v>
      </c>
      <c r="I11" s="93">
        <f>IF(ISNUMBER(H11/H$7*100),H11/H$7*100,0)</f>
        <v>13.666577020404128</v>
      </c>
      <c r="J11" s="93">
        <f>[1]MercLab!H49</f>
        <v>9.9901452282157592</v>
      </c>
      <c r="K11" s="95">
        <f>[1]MercLab!I49</f>
        <v>453274.12438651826</v>
      </c>
      <c r="L11" s="93">
        <f>IF(ISNUMBER(K11/K$7*100),K11/K$7*100,0)</f>
        <v>12.998938266553969</v>
      </c>
      <c r="M11" s="93">
        <f>[1]MercLab!J49</f>
        <v>9.9215909090908987</v>
      </c>
      <c r="N11" s="95">
        <f>[1]MercLab!K49</f>
        <v>42649.425270505584</v>
      </c>
      <c r="O11" s="93">
        <f>IF(ISNUMBER(N11/N$7*100),N11/N$7*100,0)</f>
        <v>30.093323526691041</v>
      </c>
      <c r="P11" s="93">
        <f>[1]MercLab!L49</f>
        <v>10.708333333333332</v>
      </c>
      <c r="Q11" s="94">
        <f t="shared" si="1"/>
        <v>8.6000000000003887</v>
      </c>
      <c r="R11" s="93">
        <f>[1]MercLab!M49</f>
        <v>2.4999751670019115</v>
      </c>
      <c r="S11" s="109" t="s">
        <v>91</v>
      </c>
      <c r="T11" s="71">
        <f>[1]MercLab!G80</f>
        <v>9678.6495786038686</v>
      </c>
      <c r="U11" s="33">
        <f t="shared" ref="U11:U20" si="3">IF(ISNUMBER(T11/T$7*100),T11/T$7*100,0)</f>
        <v>0.26672258256534181</v>
      </c>
      <c r="V11" s="33">
        <f>[1]MercLab!H80</f>
        <v>6.0059760159357678</v>
      </c>
      <c r="W11" s="71">
        <f>[1]MercLab!I80</f>
        <v>9430.6878037753468</v>
      </c>
      <c r="X11" s="33">
        <f t="shared" ref="X11:X20" si="4">IF(ISNUMBER(W11/W$7*100),W11/W$7*100,0)</f>
        <v>0.27045207740092503</v>
      </c>
      <c r="Y11" s="33">
        <f>[1]MercLab!J80</f>
        <v>6.1067632749927991</v>
      </c>
      <c r="Z11" s="71">
        <f>[1]MercLab!K80</f>
        <v>247.96177482851999</v>
      </c>
      <c r="AA11" s="33">
        <f t="shared" ref="AA11:AA20" si="5">IF(ISNUMBER(Z11/Z$7*100),Z11/Z$7*100,0)</f>
        <v>0.17496118329471474</v>
      </c>
      <c r="AB11" s="33">
        <f>[1]MercLab!L80</f>
        <v>3</v>
      </c>
      <c r="AC11" s="33">
        <f t="shared" si="2"/>
        <v>2.5619459906542885</v>
      </c>
      <c r="AD11" s="33">
        <f>[1]MercLab!M80</f>
        <v>1.5</v>
      </c>
      <c r="AE11" s="9"/>
    </row>
    <row r="12" spans="1:31">
      <c r="A12" s="170" t="s">
        <v>70</v>
      </c>
      <c r="B12" s="95">
        <f>[1]MercLab!C50</f>
        <v>676959.28621235013</v>
      </c>
      <c r="C12" s="93">
        <f>IF(ISNUMBER(B12/B$7*100),B12/B$7*100,0)</f>
        <v>7.9309248168386928</v>
      </c>
      <c r="D12" s="93">
        <f>[1]MercLab!D50</f>
        <v>7.8866509943452963</v>
      </c>
      <c r="E12" s="95">
        <f>[1]MercLab!E50</f>
        <v>543304.79319941823</v>
      </c>
      <c r="F12" s="93">
        <f>IF(ISNUMBER(E12/E$7*100),E12/E$7*100,0)</f>
        <v>8.0359260949847293</v>
      </c>
      <c r="G12" s="93">
        <f>[1]MercLab!F50</f>
        <v>8.5425234298502879</v>
      </c>
      <c r="H12" s="95">
        <f>[1]MercLab!G50</f>
        <v>304002.6952726139</v>
      </c>
      <c r="I12" s="93">
        <f>IF(ISNUMBER(H12/H$7*100),H12/H$7*100,0)</f>
        <v>8.3776546853380864</v>
      </c>
      <c r="J12" s="93">
        <f>[1]MercLab!H50</f>
        <v>9.2335277329693621</v>
      </c>
      <c r="K12" s="95">
        <f>[1]MercLab!I50</f>
        <v>283961.73030088621</v>
      </c>
      <c r="L12" s="93">
        <f>IF(ISNUMBER(K12/K$7*100),K12/K$7*100,0)</f>
        <v>8.1434187474100952</v>
      </c>
      <c r="M12" s="93">
        <f>[1]MercLab!J50</f>
        <v>9.236632083000794</v>
      </c>
      <c r="N12" s="95">
        <f>[1]MercLab!K50</f>
        <v>20040.964971730351</v>
      </c>
      <c r="O12" s="93">
        <f>IF(ISNUMBER(N12/N$7*100),N12/N$7*100,0)</f>
        <v>14.140852751383736</v>
      </c>
      <c r="P12" s="93">
        <f>[1]MercLab!L50</f>
        <v>9.1903881700554528</v>
      </c>
      <c r="Q12" s="94">
        <f t="shared" si="1"/>
        <v>6.5923642399810465</v>
      </c>
      <c r="R12" s="93">
        <f>[1]MercLab!M50</f>
        <v>2.2797087851859312</v>
      </c>
      <c r="S12" s="109" t="s">
        <v>74</v>
      </c>
      <c r="T12" s="71">
        <f>[1]MercLab!G81</f>
        <v>464575.81899976829</v>
      </c>
      <c r="U12" s="33">
        <f t="shared" si="3"/>
        <v>12.802701578839601</v>
      </c>
      <c r="V12" s="33">
        <f>[1]MercLab!H81</f>
        <v>7.5836719293714605</v>
      </c>
      <c r="W12" s="71">
        <f>[1]MercLab!I81</f>
        <v>443405.89896356058</v>
      </c>
      <c r="X12" s="33">
        <f t="shared" si="4"/>
        <v>12.715938540401323</v>
      </c>
      <c r="Y12" s="33">
        <f>[1]MercLab!J81</f>
        <v>7.5223614348162045</v>
      </c>
      <c r="Z12" s="71">
        <f>[1]MercLab!K81</f>
        <v>21169.920036209081</v>
      </c>
      <c r="AA12" s="33">
        <f t="shared" si="5"/>
        <v>14.937440508123093</v>
      </c>
      <c r="AB12" s="33">
        <f>[1]MercLab!L81</f>
        <v>8.8388477276903803</v>
      </c>
      <c r="AC12" s="33">
        <f t="shared" si="2"/>
        <v>4.5568277922402238</v>
      </c>
      <c r="AD12" s="33">
        <f>[1]MercLab!M81</f>
        <v>1.9564361955865011</v>
      </c>
      <c r="AE12" s="9"/>
    </row>
    <row r="13" spans="1:31">
      <c r="A13" s="170" t="s">
        <v>120</v>
      </c>
      <c r="B13" s="95">
        <f>[1]MercLab!C51</f>
        <v>2207452.5225853398</v>
      </c>
      <c r="C13" s="93">
        <f>IF(ISNUMBER(B13/B$7*100),B13/B$7*100,0)</f>
        <v>25.861437090728629</v>
      </c>
      <c r="D13" s="93">
        <f>[1]MercLab!D51</f>
        <v>7.2362988927836529</v>
      </c>
      <c r="E13" s="95">
        <f>[1]MercLab!E51</f>
        <v>1783610.0657587308</v>
      </c>
      <c r="F13" s="93">
        <f>IF(ISNUMBER(E13/E$7*100),E13/E$7*100,0)</f>
        <v>26.381064275733625</v>
      </c>
      <c r="G13" s="93">
        <f>[1]MercLab!F51</f>
        <v>7.8088280153742904</v>
      </c>
      <c r="H13" s="95">
        <f>[1]MercLab!G51</f>
        <v>960167.52400336147</v>
      </c>
      <c r="I13" s="93">
        <f>IF(ISNUMBER(H13/H$7*100),H13/H$7*100,0)</f>
        <v>26.460133680600535</v>
      </c>
      <c r="J13" s="93">
        <f>[1]MercLab!H51</f>
        <v>8.3256795542799296</v>
      </c>
      <c r="K13" s="95">
        <f>[1]MercLab!I51</f>
        <v>917768.31389359257</v>
      </c>
      <c r="L13" s="93">
        <f>IF(ISNUMBER(K13/K$7*100),K13/K$7*100,0)</f>
        <v>26.31964414789562</v>
      </c>
      <c r="M13" s="93">
        <f>[1]MercLab!J51</f>
        <v>8.2693759584758766</v>
      </c>
      <c r="N13" s="95">
        <f>[1]MercLab!K51</f>
        <v>42399.210109762353</v>
      </c>
      <c r="O13" s="93">
        <f>IF(ISNUMBER(N13/N$7*100),N13/N$7*100,0)</f>
        <v>29.916772360156646</v>
      </c>
      <c r="P13" s="93">
        <f>[1]MercLab!L51</f>
        <v>9.4969325153374236</v>
      </c>
      <c r="Q13" s="94">
        <f t="shared" si="1"/>
        <v>4.4158138085093075</v>
      </c>
      <c r="R13" s="93">
        <f>[1]MercLab!M51</f>
        <v>1.8272114222404299</v>
      </c>
      <c r="S13" s="109" t="s">
        <v>75</v>
      </c>
      <c r="T13" s="71">
        <f>[1]MercLab!G82</f>
        <v>17278.199669163027</v>
      </c>
      <c r="U13" s="33">
        <f t="shared" si="3"/>
        <v>0.47614969427414322</v>
      </c>
      <c r="V13" s="33">
        <f>[1]MercLab!H82</f>
        <v>10.859333298607273</v>
      </c>
      <c r="W13" s="71">
        <f>[1]MercLab!I82</f>
        <v>16599.160927436129</v>
      </c>
      <c r="X13" s="33">
        <f t="shared" si="4"/>
        <v>0.47602864704525516</v>
      </c>
      <c r="Y13" s="33">
        <f>[1]MercLab!J82</f>
        <v>10.891724827060333</v>
      </c>
      <c r="Z13" s="71">
        <f>[1]MercLab!K82</f>
        <v>679.03874172690007</v>
      </c>
      <c r="AA13" s="33">
        <f t="shared" si="5"/>
        <v>0.47912796977539579</v>
      </c>
      <c r="AB13" s="33">
        <f>[1]MercLab!L82</f>
        <v>10.101883160562117</v>
      </c>
      <c r="AC13" s="33">
        <f t="shared" si="2"/>
        <v>3.9300318015123006</v>
      </c>
      <c r="AD13" s="33">
        <f>[1]MercLab!M82</f>
        <v>2.5823425346664313</v>
      </c>
      <c r="AE13" s="9"/>
    </row>
    <row r="14" spans="1:31">
      <c r="A14" s="169" t="s">
        <v>71</v>
      </c>
      <c r="B14" s="95">
        <f>[1]MercLab!C52</f>
        <v>4549337.6994123822</v>
      </c>
      <c r="C14" s="93">
        <f>IF(ISNUMBER(B14/B$7*100),B14/B$7*100,0)</f>
        <v>53.2978215903101</v>
      </c>
      <c r="D14" s="93">
        <f>[1]MercLab!D52</f>
        <v>5.2409827496079435</v>
      </c>
      <c r="E14" s="95">
        <f>[1]MercLab!E52</f>
        <v>3519798.184258088</v>
      </c>
      <c r="F14" s="93">
        <f>IF(ISNUMBER(E14/E$7*100),E14/E$7*100,0)</f>
        <v>52.060718830392474</v>
      </c>
      <c r="G14" s="93">
        <f>[1]MercLab!F52</f>
        <v>5.7837064799289672</v>
      </c>
      <c r="H14" s="95">
        <f>[1]MercLab!G52</f>
        <v>1868638.9336053801</v>
      </c>
      <c r="I14" s="93">
        <f>IF(ISNUMBER(H14/H$7*100),H14/H$7*100,0)</f>
        <v>51.495634613653195</v>
      </c>
      <c r="J14" s="93">
        <f>[1]MercLab!H52</f>
        <v>5.8956538029224319</v>
      </c>
      <c r="K14" s="95">
        <f>[1]MercLab!I52</f>
        <v>1832004.655460946</v>
      </c>
      <c r="L14" s="93">
        <f>IF(ISNUMBER(K14/K$7*100),K14/K$7*100,0)</f>
        <v>52.537998838136666</v>
      </c>
      <c r="M14" s="93">
        <f>[1]MercLab!J52</f>
        <v>5.8616593217091379</v>
      </c>
      <c r="N14" s="95">
        <f>[1]MercLab!K52</f>
        <v>36634.278144434087</v>
      </c>
      <c r="O14" s="93">
        <f>IF(ISNUMBER(N14/N$7*100),N14/N$7*100,0)</f>
        <v>25.84905136176933</v>
      </c>
      <c r="P14" s="93">
        <f>[1]MercLab!L52</f>
        <v>7.3865546218487417</v>
      </c>
      <c r="Q14" s="94">
        <f t="shared" si="1"/>
        <v>1.9604792282557955</v>
      </c>
      <c r="R14" s="93">
        <f>[1]MercLab!M52</f>
        <v>1.531299359522944</v>
      </c>
      <c r="S14" s="109" t="s">
        <v>92</v>
      </c>
      <c r="T14" s="71">
        <f>[1]MercLab!G83</f>
        <v>204063.40469309091</v>
      </c>
      <c r="U14" s="33">
        <f t="shared" si="3"/>
        <v>5.6235446758130188</v>
      </c>
      <c r="V14" s="33">
        <f>[1]MercLab!H83</f>
        <v>6.6738725949915549</v>
      </c>
      <c r="W14" s="71">
        <f>[1]MercLab!I83</f>
        <v>184650.68228603137</v>
      </c>
      <c r="X14" s="33">
        <f t="shared" si="4"/>
        <v>5.2953890168820399</v>
      </c>
      <c r="Y14" s="33">
        <f>[1]MercLab!J83</f>
        <v>6.6311101949328979</v>
      </c>
      <c r="Z14" s="71">
        <f>[1]MercLab!K83</f>
        <v>19412.722407059846</v>
      </c>
      <c r="AA14" s="33">
        <f t="shared" si="5"/>
        <v>13.697566432002967</v>
      </c>
      <c r="AB14" s="33">
        <f>[1]MercLab!L83</f>
        <v>7.0701089890024296</v>
      </c>
      <c r="AC14" s="33">
        <f t="shared" si="2"/>
        <v>9.513083659589217</v>
      </c>
      <c r="AD14" s="33">
        <f>[1]MercLab!M83</f>
        <v>1.5494514126957057</v>
      </c>
      <c r="AE14" s="9"/>
    </row>
    <row r="15" spans="1:31">
      <c r="A15" s="59"/>
      <c r="B15" s="107"/>
      <c r="C15" s="93"/>
      <c r="D15" s="93"/>
      <c r="E15" s="107"/>
      <c r="F15" s="93"/>
      <c r="G15" s="93"/>
      <c r="H15" s="107"/>
      <c r="I15" s="93"/>
      <c r="J15" s="93"/>
      <c r="K15" s="107"/>
      <c r="L15" s="93"/>
      <c r="M15" s="93"/>
      <c r="N15" s="107"/>
      <c r="O15" s="93"/>
      <c r="P15" s="93"/>
      <c r="Q15" s="93"/>
      <c r="R15" s="93"/>
      <c r="S15" s="109" t="s">
        <v>108</v>
      </c>
      <c r="T15" s="71">
        <f>[1]MercLab!G84</f>
        <v>871007.67297253083</v>
      </c>
      <c r="U15" s="33">
        <f t="shared" si="3"/>
        <v>24.003081636826192</v>
      </c>
      <c r="V15" s="33">
        <f>[1]MercLab!H84</f>
        <v>8.0456490045447708</v>
      </c>
      <c r="W15" s="71">
        <f>[1]MercLab!I84</f>
        <v>841655.82998136652</v>
      </c>
      <c r="X15" s="33">
        <f t="shared" si="4"/>
        <v>24.136899917727657</v>
      </c>
      <c r="Y15" s="33">
        <f>[1]MercLab!J84</f>
        <v>7.9819428349429637</v>
      </c>
      <c r="Z15" s="71">
        <f>[1]MercLab!K84</f>
        <v>29351.842991162033</v>
      </c>
      <c r="AA15" s="33">
        <f t="shared" si="5"/>
        <v>20.710584061458022</v>
      </c>
      <c r="AB15" s="33">
        <f>[1]MercLab!L84</f>
        <v>9.7646076512665463</v>
      </c>
      <c r="AC15" s="33">
        <f t="shared" si="2"/>
        <v>3.3698719198410219</v>
      </c>
      <c r="AD15" s="33">
        <f>[1]MercLab!M84</f>
        <v>2.1633382205241496</v>
      </c>
      <c r="AE15" s="9"/>
    </row>
    <row r="16" spans="1:31">
      <c r="A16" s="172" t="s">
        <v>143</v>
      </c>
      <c r="B16" s="105"/>
      <c r="C16" s="91"/>
      <c r="D16" s="91"/>
      <c r="E16" s="105"/>
      <c r="F16" s="91"/>
      <c r="G16" s="91"/>
      <c r="H16" s="105"/>
      <c r="I16" s="91"/>
      <c r="J16" s="91"/>
      <c r="K16" s="105"/>
      <c r="L16" s="91"/>
      <c r="M16" s="91"/>
      <c r="N16" s="105"/>
      <c r="O16" s="91"/>
      <c r="P16" s="91"/>
      <c r="Q16" s="91"/>
      <c r="R16" s="91"/>
      <c r="S16" s="109" t="s">
        <v>77</v>
      </c>
      <c r="T16" s="71">
        <f>[1]MercLab!G85</f>
        <v>124110.3511888674</v>
      </c>
      <c r="U16" s="33">
        <f t="shared" si="3"/>
        <v>3.4202119958310671</v>
      </c>
      <c r="V16" s="33">
        <f>[1]MercLab!H85</f>
        <v>8.3388525130142686</v>
      </c>
      <c r="W16" s="71">
        <f>[1]MercLab!I85</f>
        <v>117985.52950490065</v>
      </c>
      <c r="X16" s="33">
        <f t="shared" si="4"/>
        <v>3.383574159360291</v>
      </c>
      <c r="Y16" s="33">
        <f>[1]MercLab!J85</f>
        <v>8.3126921834683039</v>
      </c>
      <c r="Z16" s="71">
        <f>[1]MercLab!K85</f>
        <v>6124.821683966944</v>
      </c>
      <c r="AA16" s="33">
        <f t="shared" si="5"/>
        <v>4.3216582476757228</v>
      </c>
      <c r="AB16" s="33">
        <f>[1]MercLab!L85</f>
        <v>8.8404031475100329</v>
      </c>
      <c r="AC16" s="33">
        <f t="shared" si="2"/>
        <v>4.9349805437633281</v>
      </c>
      <c r="AD16" s="33">
        <f>[1]MercLab!M85</f>
        <v>3.9826126187827144</v>
      </c>
      <c r="AE16" s="9"/>
    </row>
    <row r="17" spans="1:30">
      <c r="A17" s="169" t="s">
        <v>45</v>
      </c>
      <c r="B17" s="95">
        <f>[1]MercLab!C54</f>
        <v>1876954.6082508855</v>
      </c>
      <c r="C17" s="93">
        <f>IF(ISNUMBER(B17/B$7*100),B17/B$7*100,0)</f>
        <v>21.989484723586799</v>
      </c>
      <c r="D17" s="93">
        <f>[1]MercLab!D54</f>
        <v>0</v>
      </c>
      <c r="E17" s="95">
        <f>[1]MercLab!E54</f>
        <v>769973.91052116617</v>
      </c>
      <c r="F17" s="93">
        <f>IF(ISNUMBER(E17/E$7*100),E17/E$7*100,0)</f>
        <v>11.388549332645761</v>
      </c>
      <c r="G17" s="93">
        <f>[1]MercLab!F54</f>
        <v>0</v>
      </c>
      <c r="H17" s="95">
        <f>[1]MercLab!G54</f>
        <v>408424.62211520429</v>
      </c>
      <c r="I17" s="93">
        <f>IF(ISNUMBER(H17/H$7*100),H17/H$7*100,0)</f>
        <v>11.255296424271926</v>
      </c>
      <c r="J17" s="93">
        <f>[1]MercLab!H54</f>
        <v>0</v>
      </c>
      <c r="K17" s="95">
        <f>[1]MercLab!I54</f>
        <v>403897.68578662467</v>
      </c>
      <c r="L17" s="93">
        <f>IF(ISNUMBER(K17/K$7*100),K17/K$7*100,0)</f>
        <v>11.582926977467027</v>
      </c>
      <c r="M17" s="93">
        <f>[1]MercLab!J54</f>
        <v>0</v>
      </c>
      <c r="N17" s="95">
        <f>[1]MercLab!K54</f>
        <v>4526.9363285797008</v>
      </c>
      <c r="O17" s="93">
        <f>IF(ISNUMBER(N17/N$7*100),N17/N$7*100,0)</f>
        <v>3.1941944975021919</v>
      </c>
      <c r="P17" s="93">
        <f>[1]MercLab!L54</f>
        <v>0</v>
      </c>
      <c r="Q17" s="94">
        <f t="shared" ref="Q17:Q21" si="6">IF(ISNUMBER(N17/H17*100),N17/H17*100,0)</f>
        <v>1.1083896717918218</v>
      </c>
      <c r="R17" s="93">
        <f>[1]MercLab!M54</f>
        <v>1.3755412801581037</v>
      </c>
      <c r="S17" s="109" t="s">
        <v>76</v>
      </c>
      <c r="T17" s="71">
        <f>[1]MercLab!G86</f>
        <v>109404.00326667361</v>
      </c>
      <c r="U17" s="33">
        <f t="shared" si="3"/>
        <v>3.0149369555420482</v>
      </c>
      <c r="V17" s="33">
        <f>[1]MercLab!H86</f>
        <v>11.247985589072151</v>
      </c>
      <c r="W17" s="71">
        <f>[1]MercLab!I86</f>
        <v>104943.47043550278</v>
      </c>
      <c r="X17" s="33">
        <f t="shared" si="4"/>
        <v>3.0095556315184324</v>
      </c>
      <c r="Y17" s="33">
        <f>[1]MercLab!J86</f>
        <v>11.237560058505938</v>
      </c>
      <c r="Z17" s="71">
        <f>[1]MercLab!K86</f>
        <v>4460.5328311709</v>
      </c>
      <c r="AA17" s="33">
        <f t="shared" si="5"/>
        <v>3.1473403624663145</v>
      </c>
      <c r="AB17" s="33">
        <f>[1]MercLab!L86</f>
        <v>11.485643877822689</v>
      </c>
      <c r="AC17" s="33">
        <f t="shared" si="2"/>
        <v>4.077120304545252</v>
      </c>
      <c r="AD17" s="33">
        <f>[1]MercLab!M86</f>
        <v>1.6701962262826766</v>
      </c>
    </row>
    <row r="18" spans="1:30">
      <c r="A18" s="169" t="s">
        <v>46</v>
      </c>
      <c r="B18" s="95">
        <f>[1]MercLab!C55</f>
        <v>4207430.3575776052</v>
      </c>
      <c r="C18" s="93">
        <f>IF(ISNUMBER(B18/B$7*100),B18/B$7*100,0)</f>
        <v>49.292201935413765</v>
      </c>
      <c r="D18" s="93">
        <f>[1]MercLab!D55</f>
        <v>4.0619710642721616</v>
      </c>
      <c r="E18" s="95">
        <f>[1]MercLab!E55</f>
        <v>3539667.5267682332</v>
      </c>
      <c r="F18" s="93">
        <f>IF(ISNUMBER(E18/E$7*100),E18/E$7*100,0)</f>
        <v>52.354602797488006</v>
      </c>
      <c r="G18" s="93">
        <f>[1]MercLab!F55</f>
        <v>4.5983928046949751</v>
      </c>
      <c r="H18" s="95">
        <f>[1]MercLab!G55</f>
        <v>1899585.6595576687</v>
      </c>
      <c r="I18" s="93">
        <f>IF(ISNUMBER(H18/H$7*100),H18/H$7*100,0)</f>
        <v>52.348459235611145</v>
      </c>
      <c r="J18" s="93">
        <f>[1]MercLab!H55</f>
        <v>4.7137607020434054</v>
      </c>
      <c r="K18" s="95">
        <f>[1]MercLab!I55</f>
        <v>1849843.1326669815</v>
      </c>
      <c r="L18" s="93">
        <f>IF(ISNUMBER(K18/K$7*100),K18/K$7*100,0)</f>
        <v>53.049568441374937</v>
      </c>
      <c r="M18" s="93">
        <f>[1]MercLab!J55</f>
        <v>4.6988069154721774</v>
      </c>
      <c r="N18" s="95">
        <f>[1]MercLab!K55</f>
        <v>49742.526890682981</v>
      </c>
      <c r="O18" s="93">
        <f>IF(ISNUMBER(N18/N$7*100),N18/N$7*100,0)</f>
        <v>35.098197578565085</v>
      </c>
      <c r="P18" s="93">
        <f>[1]MercLab!L55</f>
        <v>5.269867541105385</v>
      </c>
      <c r="Q18" s="94">
        <f t="shared" si="6"/>
        <v>2.6185987791814487</v>
      </c>
      <c r="R18" s="93">
        <f>[1]MercLab!M55</f>
        <v>1.2066969676026742</v>
      </c>
      <c r="S18" s="109" t="s">
        <v>78</v>
      </c>
      <c r="T18" s="71">
        <f>[1]MercLab!G87</f>
        <v>539432.44452951732</v>
      </c>
      <c r="U18" s="33">
        <f t="shared" si="3"/>
        <v>14.865587761593769</v>
      </c>
      <c r="V18" s="33">
        <f>[1]MercLab!H87</f>
        <v>9.878464859325101</v>
      </c>
      <c r="W18" s="71">
        <f>[1]MercLab!I87</f>
        <v>518581.80113712529</v>
      </c>
      <c r="X18" s="33">
        <f t="shared" si="4"/>
        <v>14.871823597394737</v>
      </c>
      <c r="Y18" s="33">
        <f>[1]MercLab!J87</f>
        <v>9.8812595361766267</v>
      </c>
      <c r="Z18" s="71">
        <f>[1]MercLab!K87</f>
        <v>20850.643392393442</v>
      </c>
      <c r="AA18" s="33">
        <f t="shared" si="5"/>
        <v>14.712159738782816</v>
      </c>
      <c r="AB18" s="33">
        <f>[1]MercLab!L87</f>
        <v>9.8125110537159657</v>
      </c>
      <c r="AC18" s="33">
        <f t="shared" si="2"/>
        <v>3.8652927913112407</v>
      </c>
      <c r="AD18" s="33">
        <f>[1]MercLab!M87</f>
        <v>1.7031633477322357</v>
      </c>
    </row>
    <row r="19" spans="1:30">
      <c r="A19" s="169" t="s">
        <v>47</v>
      </c>
      <c r="B19" s="95">
        <f>[1]MercLab!C56</f>
        <v>1949686.2661224247</v>
      </c>
      <c r="C19" s="93">
        <f>IF(ISNUMBER(B19/B$7*100),B19/B$7*100,0)</f>
        <v>22.841573353038392</v>
      </c>
      <c r="D19" s="93">
        <f>[1]MercLab!D56</f>
        <v>9.6783168322625546</v>
      </c>
      <c r="E19" s="95">
        <f>[1]MercLab!E56</f>
        <v>1949686.2661224247</v>
      </c>
      <c r="F19" s="93">
        <f>IF(ISNUMBER(E19/E$7*100),E19/E$7*100,0)</f>
        <v>28.837468284981277</v>
      </c>
      <c r="G19" s="93">
        <f>[1]MercLab!F56</f>
        <v>9.6783168322625546</v>
      </c>
      <c r="H19" s="95">
        <f>[1]MercLab!G56</f>
        <v>989760.62144930591</v>
      </c>
      <c r="I19" s="93">
        <f>IF(ISNUMBER(H19/H$7*100),H19/H$7*100,0)</f>
        <v>27.275655237899098</v>
      </c>
      <c r="J19" s="93">
        <f>[1]MercLab!H56</f>
        <v>10.255945011772635</v>
      </c>
      <c r="K19" s="95">
        <f>[1]MercLab!I56</f>
        <v>922272.7936301243</v>
      </c>
      <c r="L19" s="93">
        <f>IF(ISNUMBER(K19/K$7*100),K19/K$7*100,0)</f>
        <v>26.448823050612308</v>
      </c>
      <c r="M19" s="93">
        <f>[1]MercLab!J56</f>
        <v>10.226746820841083</v>
      </c>
      <c r="N19" s="95">
        <f>[1]MercLab!K56</f>
        <v>67487.827819175393</v>
      </c>
      <c r="O19" s="93">
        <f>IF(ISNUMBER(N19/N$7*100),N19/N$7*100,0)</f>
        <v>47.619235752763267</v>
      </c>
      <c r="P19" s="93">
        <f>[1]MercLab!L56</f>
        <v>10.65496062673002</v>
      </c>
      <c r="Q19" s="94">
        <f t="shared" si="6"/>
        <v>6.8186010189365795</v>
      </c>
      <c r="R19" s="93">
        <f>[1]MercLab!M56</f>
        <v>2.2272077293311674</v>
      </c>
      <c r="S19" s="109" t="s">
        <v>79</v>
      </c>
      <c r="T19" s="71">
        <f>[1]MercLab!G88</f>
        <v>2076.4938447752002</v>
      </c>
      <c r="U19" s="33">
        <f t="shared" si="3"/>
        <v>5.7223664981511727E-2</v>
      </c>
      <c r="V19" s="33">
        <f>[1]MercLab!H88</f>
        <v>9.575071159399684</v>
      </c>
      <c r="W19" s="71">
        <f>[1]MercLab!I88</f>
        <v>2076.4938447752002</v>
      </c>
      <c r="X19" s="33">
        <f t="shared" si="4"/>
        <v>5.9549429025194445E-2</v>
      </c>
      <c r="Y19" s="33">
        <f>[1]MercLab!J88</f>
        <v>9.575071159399684</v>
      </c>
      <c r="Z19" s="71">
        <f>[1]MercLab!K88</f>
        <v>0</v>
      </c>
      <c r="AA19" s="33">
        <f t="shared" si="5"/>
        <v>0</v>
      </c>
      <c r="AB19" s="33">
        <f>[1]MercLab!L88</f>
        <v>0</v>
      </c>
      <c r="AC19" s="33">
        <f t="shared" si="2"/>
        <v>0</v>
      </c>
      <c r="AD19" s="33">
        <f>[1]MercLab!M88</f>
        <v>0</v>
      </c>
    </row>
    <row r="20" spans="1:30">
      <c r="A20" s="169" t="s">
        <v>48</v>
      </c>
      <c r="B20" s="95">
        <f>[1]MercLab!C57</f>
        <v>483190.68632693228</v>
      </c>
      <c r="C20" s="93">
        <f>IF(ISNUMBER(B20/B$7*100),B20/B$7*100,0)</f>
        <v>5.6608264093647582</v>
      </c>
      <c r="D20" s="93">
        <f>[1]MercLab!D57</f>
        <v>14.905410549546955</v>
      </c>
      <c r="E20" s="95">
        <f>[1]MercLab!E57</f>
        <v>483190.68632693228</v>
      </c>
      <c r="F20" s="93">
        <f>IF(ISNUMBER(E20/E$7*100),E20/E$7*100,0)</f>
        <v>7.1467888627350593</v>
      </c>
      <c r="G20" s="93">
        <f>[1]MercLab!F57</f>
        <v>14.905410549546955</v>
      </c>
      <c r="H20" s="95">
        <f>[1]MercLab!G57</f>
        <v>317566.99630944413</v>
      </c>
      <c r="I20" s="93">
        <f>IF(ISNUMBER(H20/H$7*100),H20/H$7*100,0)</f>
        <v>8.751457391372103</v>
      </c>
      <c r="J20" s="93">
        <f>[1]MercLab!H57</f>
        <v>15.375098965367785</v>
      </c>
      <c r="K20" s="95">
        <f>[1]MercLab!I57</f>
        <v>298387.08064035006</v>
      </c>
      <c r="L20" s="93">
        <f>IF(ISNUMBER(K20/K$7*100),K20/K$7*100,0)</f>
        <v>8.5571071281220856</v>
      </c>
      <c r="M20" s="93">
        <f>[1]MercLab!J57</f>
        <v>15.405801954823945</v>
      </c>
      <c r="N20" s="95">
        <f>[1]MercLab!K57</f>
        <v>19179.915669095721</v>
      </c>
      <c r="O20" s="93">
        <f>IF(ISNUMBER(N20/N$7*100),N20/N$7*100,0)</f>
        <v>13.53329860329689</v>
      </c>
      <c r="P20" s="93">
        <f>[1]MercLab!L57</f>
        <v>14.897444342229065</v>
      </c>
      <c r="Q20" s="94">
        <f t="shared" si="6"/>
        <v>6.0396438836504274</v>
      </c>
      <c r="R20" s="93">
        <f>[1]MercLab!M57</f>
        <v>3.0941655096958263</v>
      </c>
      <c r="S20" s="109" t="s">
        <v>122</v>
      </c>
      <c r="T20" s="71">
        <f>[1]MercLab!G89</f>
        <v>27756.739192497058</v>
      </c>
      <c r="U20" s="33">
        <f t="shared" si="3"/>
        <v>0.76491550819049059</v>
      </c>
      <c r="V20" s="33">
        <f>[1]MercLab!H89</f>
        <v>11.274145190983729</v>
      </c>
      <c r="W20" s="71">
        <f>[1]MercLab!I89</f>
        <v>0</v>
      </c>
      <c r="X20" s="33">
        <f t="shared" si="4"/>
        <v>0</v>
      </c>
      <c r="Y20" s="33">
        <f>[1]MercLab!J89</f>
        <v>0</v>
      </c>
      <c r="Z20" s="71">
        <f>[1]MercLab!K89</f>
        <v>27756.739192497058</v>
      </c>
      <c r="AA20" s="33">
        <f t="shared" si="5"/>
        <v>19.585082970472044</v>
      </c>
      <c r="AB20" s="33">
        <f>[1]MercLab!L89</f>
        <v>11.274145190983729</v>
      </c>
      <c r="AC20" s="33">
        <f t="shared" si="2"/>
        <v>100</v>
      </c>
      <c r="AD20" s="33">
        <f>[1]MercLab!M89</f>
        <v>2.3456499107052462</v>
      </c>
    </row>
    <row r="21" spans="1:30">
      <c r="A21" s="169" t="s">
        <v>64</v>
      </c>
      <c r="B21" s="95">
        <f>[1]MercLab!C58</f>
        <v>18429.717270259775</v>
      </c>
      <c r="C21" s="93">
        <f>IF(ISNUMBER(B21/B$7*100),B21/B$7*100,0)</f>
        <v>0.21591357861981469</v>
      </c>
      <c r="D21" s="93">
        <f>[1]MercLab!D58</f>
        <v>0</v>
      </c>
      <c r="E21" s="95">
        <f>[1]MercLab!E58</f>
        <v>18429.717270259775</v>
      </c>
      <c r="F21" s="93">
        <f>IF(ISNUMBER(E21/E$7*100),E21/E$7*100,0)</f>
        <v>0.27259072216745883</v>
      </c>
      <c r="G21" s="93">
        <f>[1]MercLab!F58</f>
        <v>0</v>
      </c>
      <c r="H21" s="95">
        <f>[1]MercLab!G58</f>
        <v>13394.80310674085</v>
      </c>
      <c r="I21" s="93">
        <f>IF(ISNUMBER(H21/H$7*100),H21/H$7*100,0)</f>
        <v>0.36913171084137336</v>
      </c>
      <c r="J21" s="93">
        <f>[1]MercLab!H58</f>
        <v>0</v>
      </c>
      <c r="K21" s="95">
        <f>[1]MercLab!I58</f>
        <v>12608.13131784227</v>
      </c>
      <c r="L21" s="93">
        <f>IF(ISNUMBER(K21/K$7*100),K21/K$7*100,0)</f>
        <v>0.36157440241941169</v>
      </c>
      <c r="M21" s="93">
        <f>[1]MercLab!J58</f>
        <v>0</v>
      </c>
      <c r="N21" s="95">
        <f>[1]MercLab!K58</f>
        <v>786.67178889857996</v>
      </c>
      <c r="O21" s="93">
        <f>IF(ISNUMBER(N21/N$7*100),N21/N$7*100,0)</f>
        <v>0.55507356787331286</v>
      </c>
      <c r="P21" s="93">
        <f>[1]MercLab!L58</f>
        <v>0</v>
      </c>
      <c r="Q21" s="94">
        <f t="shared" si="6"/>
        <v>5.8729626903040657</v>
      </c>
      <c r="R21" s="93">
        <f>[1]MercLab!M58</f>
        <v>1.491761256535465</v>
      </c>
      <c r="S21" s="109"/>
      <c r="T21" s="8"/>
      <c r="U21" s="103"/>
      <c r="V21" s="103"/>
      <c r="W21" s="8"/>
      <c r="X21" s="103"/>
      <c r="Y21" s="103"/>
      <c r="Z21" s="8"/>
      <c r="AA21" s="103"/>
      <c r="AB21" s="103"/>
      <c r="AC21" s="103"/>
      <c r="AD21" s="103"/>
    </row>
    <row r="22" spans="1:30">
      <c r="A22" s="169"/>
      <c r="B22" s="107"/>
      <c r="C22" s="93"/>
      <c r="D22" s="93"/>
      <c r="E22" s="107"/>
      <c r="F22" s="93"/>
      <c r="G22" s="93"/>
      <c r="H22" s="107"/>
      <c r="I22" s="93"/>
      <c r="J22" s="93"/>
      <c r="K22" s="107"/>
      <c r="L22" s="93"/>
      <c r="M22" s="93"/>
      <c r="N22" s="107"/>
      <c r="O22" s="93"/>
      <c r="P22" s="93"/>
      <c r="Q22" s="93"/>
      <c r="R22" s="93"/>
      <c r="S22" s="54" t="s">
        <v>19</v>
      </c>
      <c r="T22" s="105"/>
      <c r="U22" s="69"/>
      <c r="V22" s="69"/>
      <c r="W22" s="105"/>
      <c r="X22" s="69"/>
      <c r="Y22" s="69"/>
      <c r="Z22" s="105"/>
      <c r="AA22" s="69"/>
      <c r="AB22" s="69"/>
      <c r="AC22" s="69"/>
      <c r="AD22" s="69"/>
    </row>
    <row r="23" spans="1:30">
      <c r="A23" s="172" t="s">
        <v>20</v>
      </c>
      <c r="B23" s="105"/>
      <c r="C23" s="91"/>
      <c r="D23" s="91"/>
      <c r="E23" s="105"/>
      <c r="F23" s="91"/>
      <c r="G23" s="91"/>
      <c r="H23" s="105"/>
      <c r="I23" s="91"/>
      <c r="J23" s="91"/>
      <c r="K23" s="105"/>
      <c r="L23" s="91"/>
      <c r="M23" s="91"/>
      <c r="N23" s="105"/>
      <c r="O23" s="91"/>
      <c r="P23" s="91"/>
      <c r="Q23" s="91"/>
      <c r="R23" s="91"/>
      <c r="S23" s="109" t="s">
        <v>93</v>
      </c>
      <c r="T23" s="26">
        <f>[1]MercLab!G91</f>
        <v>286343.33127562003</v>
      </c>
      <c r="U23" s="33">
        <f t="shared" ref="U23:U34" si="7">IF(ISNUMBER(T23/T$7*100),T23/T$7*100,0)</f>
        <v>7.8910009292033347</v>
      </c>
      <c r="V23" s="33">
        <f>[1]MercLab!H91</f>
        <v>13.247779537459799</v>
      </c>
      <c r="W23" s="26">
        <f>[1]MercLab!I91</f>
        <v>275180.41610931919</v>
      </c>
      <c r="X23" s="33">
        <f t="shared" ref="X23:X34" si="8">IF(ISNUMBER(W23/W$7*100),W23/W$7*100,0)</f>
        <v>7.8915893246962199</v>
      </c>
      <c r="Y23" s="33">
        <f>[1]MercLab!J91</f>
        <v>13.232157962673254</v>
      </c>
      <c r="Z23" s="26">
        <f>[1]MercLab!K91</f>
        <v>11162.915166300196</v>
      </c>
      <c r="AA23" s="33">
        <f t="shared" ref="AA23:AA34" si="9">IF(ISNUMBER(Z23/Z$7*100),Z23/Z$7*100,0)</f>
        <v>7.8765239031905869</v>
      </c>
      <c r="AB23" s="33">
        <f>[1]MercLab!L91</f>
        <v>13.638976408521946</v>
      </c>
      <c r="AC23" s="33">
        <f t="shared" si="2"/>
        <v>3.8984372768770092</v>
      </c>
      <c r="AD23" s="33">
        <f>[1]MercLab!M91</f>
        <v>3.3107521171117269</v>
      </c>
    </row>
    <row r="24" spans="1:30" ht="12" customHeight="1">
      <c r="A24" s="169" t="s">
        <v>49</v>
      </c>
      <c r="B24" s="95">
        <f>[1]MercLab!C60</f>
        <v>382051.54752863967</v>
      </c>
      <c r="C24" s="93">
        <f t="shared" ref="C24:C32" si="10">IF(ISNUMBER(B24/B$7*100),B24/B$7*100,0)</f>
        <v>4.4759295888527806</v>
      </c>
      <c r="D24" s="93">
        <f>[1]MercLab!D60</f>
        <v>3.6479620632533414</v>
      </c>
      <c r="E24" s="95">
        <f>[1]MercLab!E60</f>
        <v>382051.54752863967</v>
      </c>
      <c r="F24" s="93">
        <f t="shared" ref="F24:F32" si="11">IF(ISNUMBER(E24/E$7*100),E24/E$7*100,0)</f>
        <v>5.6508575643797245</v>
      </c>
      <c r="G24" s="93">
        <f>[1]MercLab!F60</f>
        <v>3.6479620632533414</v>
      </c>
      <c r="H24" s="95">
        <f>[1]MercLab!G60</f>
        <v>19977.849178465764</v>
      </c>
      <c r="I24" s="93">
        <f t="shared" ref="I24:I32" si="12">IF(ISNUMBER(H24/H$7*100),H24/H$7*100,0)</f>
        <v>0.55054617730564792</v>
      </c>
      <c r="J24" s="93">
        <f>[1]MercLab!H60</f>
        <v>3.4488445844522113</v>
      </c>
      <c r="K24" s="95">
        <f>[1]MercLab!I60</f>
        <v>19977.849178465764</v>
      </c>
      <c r="L24" s="93">
        <f t="shared" ref="L24:L32" si="13">IF(ISNUMBER(K24/K$7*100),K24/K$7*100,0)</f>
        <v>0.57292224329125274</v>
      </c>
      <c r="M24" s="93">
        <f>[1]MercLab!J60</f>
        <v>3.4488445844522113</v>
      </c>
      <c r="N24" s="95">
        <f>[1]MercLab!K60</f>
        <v>0</v>
      </c>
      <c r="O24" s="93">
        <f t="shared" ref="O24:O32" si="14">IF(ISNUMBER(N24/N$7*100),N24/N$7*100,0)</f>
        <v>0</v>
      </c>
      <c r="P24" s="93">
        <f>[1]MercLab!L60</f>
        <v>0</v>
      </c>
      <c r="Q24" s="94">
        <f t="shared" ref="Q24:Q32" si="15">IF(ISNUMBER(N24/H24*100),N24/H24*100,0)</f>
        <v>0</v>
      </c>
      <c r="R24" s="93">
        <f>[1]MercLab!M60</f>
        <v>0</v>
      </c>
      <c r="S24" s="109" t="s">
        <v>80</v>
      </c>
      <c r="T24" s="26">
        <f>[1]MercLab!G92</f>
        <v>131878.52313087415</v>
      </c>
      <c r="U24" s="33">
        <f t="shared" si="7"/>
        <v>3.6342859599059754</v>
      </c>
      <c r="V24" s="33">
        <f>[1]MercLab!H92</f>
        <v>11.777300595761998</v>
      </c>
      <c r="W24" s="26">
        <f>[1]MercLab!I92</f>
        <v>126708.21937884562</v>
      </c>
      <c r="X24" s="33">
        <f t="shared" si="8"/>
        <v>3.6337223612748994</v>
      </c>
      <c r="Y24" s="33">
        <f>[1]MercLab!J92</f>
        <v>11.713851136710343</v>
      </c>
      <c r="Z24" s="26">
        <f>[1]MercLab!K92</f>
        <v>5170.3037520286416</v>
      </c>
      <c r="AA24" s="33">
        <f t="shared" si="9"/>
        <v>3.6481528778926497</v>
      </c>
      <c r="AB24" s="33">
        <f>[1]MercLab!L92</f>
        <v>13.28179263518207</v>
      </c>
      <c r="AC24" s="33">
        <f t="shared" si="2"/>
        <v>3.9205047412441179</v>
      </c>
      <c r="AD24" s="33">
        <f>[1]MercLab!M92</f>
        <v>3.7794097945199456</v>
      </c>
    </row>
    <row r="25" spans="1:30">
      <c r="A25" s="169" t="s">
        <v>50</v>
      </c>
      <c r="B25" s="95">
        <f>[1]MercLab!C61</f>
        <v>728517.75277656049</v>
      </c>
      <c r="C25" s="93">
        <f t="shared" si="10"/>
        <v>8.5349586639554271</v>
      </c>
      <c r="D25" s="93">
        <f>[1]MercLab!D61</f>
        <v>5.7738733117561614</v>
      </c>
      <c r="E25" s="95">
        <f>[1]MercLab!E61</f>
        <v>728517.75277656049</v>
      </c>
      <c r="F25" s="93">
        <f t="shared" si="11"/>
        <v>10.775378560019423</v>
      </c>
      <c r="G25" s="93">
        <f>[1]MercLab!F61</f>
        <v>5.7738733117561614</v>
      </c>
      <c r="H25" s="95">
        <f>[1]MercLab!G61</f>
        <v>127231.89797161263</v>
      </c>
      <c r="I25" s="93">
        <f t="shared" si="12"/>
        <v>3.506235052325736</v>
      </c>
      <c r="J25" s="93">
        <f>[1]MercLab!H61</f>
        <v>5.4669886869514919</v>
      </c>
      <c r="K25" s="95">
        <f>[1]MercLab!I61</f>
        <v>126359.65325388801</v>
      </c>
      <c r="L25" s="93">
        <f t="shared" si="13"/>
        <v>3.6237262258319856</v>
      </c>
      <c r="M25" s="93">
        <f>[1]MercLab!J61</f>
        <v>5.4751050052417725</v>
      </c>
      <c r="N25" s="95">
        <f>[1]MercLab!K61</f>
        <v>872.24471772461993</v>
      </c>
      <c r="O25" s="93">
        <f t="shared" si="14"/>
        <v>0.61545360385164982</v>
      </c>
      <c r="P25" s="93">
        <f>[1]MercLab!L61</f>
        <v>4.333333333333333</v>
      </c>
      <c r="Q25" s="94">
        <f t="shared" si="15"/>
        <v>0.68555506255139798</v>
      </c>
      <c r="R25" s="93">
        <f>[1]MercLab!M61</f>
        <v>1.4441528448456855</v>
      </c>
      <c r="S25" s="109" t="s">
        <v>119</v>
      </c>
      <c r="T25" s="26">
        <f>[1]MercLab!G93</f>
        <v>95172.799103195008</v>
      </c>
      <c r="U25" s="33">
        <f t="shared" si="7"/>
        <v>2.6227558463211076</v>
      </c>
      <c r="V25" s="33">
        <f>[1]MercLab!H93</f>
        <v>11.729064101165612</v>
      </c>
      <c r="W25" s="26">
        <f>[1]MercLab!I93</f>
        <v>87203.251555657116</v>
      </c>
      <c r="X25" s="33">
        <f t="shared" si="8"/>
        <v>2.5008038681867419</v>
      </c>
      <c r="Y25" s="33">
        <f>[1]MercLab!J93</f>
        <v>11.762453637542563</v>
      </c>
      <c r="Z25" s="26">
        <f>[1]MercLab!K93</f>
        <v>7969.5475475380617</v>
      </c>
      <c r="AA25" s="33">
        <f t="shared" si="9"/>
        <v>5.6232920183162634</v>
      </c>
      <c r="AB25" s="33">
        <f>[1]MercLab!L93</f>
        <v>11.353053667976406</v>
      </c>
      <c r="AC25" s="33">
        <f t="shared" si="2"/>
        <v>8.3737660577753452</v>
      </c>
      <c r="AD25" s="33">
        <f>[1]MercLab!M93</f>
        <v>1.9224320855938475</v>
      </c>
    </row>
    <row r="26" spans="1:30">
      <c r="A26" s="169" t="s">
        <v>51</v>
      </c>
      <c r="B26" s="95">
        <f>[1]MercLab!C62</f>
        <v>865198.86195680115</v>
      </c>
      <c r="C26" s="93">
        <f t="shared" si="10"/>
        <v>10.136247874205768</v>
      </c>
      <c r="D26" s="93">
        <f>[1]MercLab!D62</f>
        <v>7.7081733390992477</v>
      </c>
      <c r="E26" s="95">
        <f>[1]MercLab!E62</f>
        <v>865198.86195680115</v>
      </c>
      <c r="F26" s="93">
        <f t="shared" si="11"/>
        <v>12.797004920951974</v>
      </c>
      <c r="G26" s="93">
        <f>[1]MercLab!F62</f>
        <v>7.7081733390992477</v>
      </c>
      <c r="H26" s="95">
        <f>[1]MercLab!G62</f>
        <v>328207.13849945151</v>
      </c>
      <c r="I26" s="93">
        <f t="shared" si="12"/>
        <v>9.0446766241517427</v>
      </c>
      <c r="J26" s="93">
        <f>[1]MercLab!H62</f>
        <v>6.8817366488283271</v>
      </c>
      <c r="K26" s="95">
        <f>[1]MercLab!I62</f>
        <v>309248.1988902954</v>
      </c>
      <c r="L26" s="93">
        <f t="shared" si="13"/>
        <v>8.8685809097500687</v>
      </c>
      <c r="M26" s="93">
        <f>[1]MercLab!J62</f>
        <v>6.7757443075125368</v>
      </c>
      <c r="N26" s="95">
        <f>[1]MercLab!K62</f>
        <v>18958.939609156496</v>
      </c>
      <c r="O26" s="93">
        <f t="shared" si="14"/>
        <v>13.377378470229978</v>
      </c>
      <c r="P26" s="93">
        <f>[1]MercLab!L62</f>
        <v>8.6010715507144297</v>
      </c>
      <c r="Q26" s="94">
        <f t="shared" si="15"/>
        <v>5.7765165303338399</v>
      </c>
      <c r="R26" s="93">
        <f>[1]MercLab!M62</f>
        <v>1.5255413169121275</v>
      </c>
      <c r="S26" s="109" t="s">
        <v>82</v>
      </c>
      <c r="T26" s="26">
        <f>[1]MercLab!G94</f>
        <v>592104.9696122196</v>
      </c>
      <c r="U26" s="33">
        <f t="shared" si="7"/>
        <v>16.317128268996107</v>
      </c>
      <c r="V26" s="33">
        <f>[1]MercLab!H94</f>
        <v>7.8721608494958426</v>
      </c>
      <c r="W26" s="26">
        <f>[1]MercLab!I94</f>
        <v>575174.75808135455</v>
      </c>
      <c r="X26" s="33">
        <f t="shared" si="8"/>
        <v>16.494789290915062</v>
      </c>
      <c r="Y26" s="33">
        <f>[1]MercLab!J94</f>
        <v>7.7944480651393064</v>
      </c>
      <c r="Z26" s="26">
        <f>[1]MercLab!K94</f>
        <v>16930.211530866454</v>
      </c>
      <c r="AA26" s="33">
        <f t="shared" si="9"/>
        <v>11.945913215529709</v>
      </c>
      <c r="AB26" s="33">
        <f>[1]MercLab!L94</f>
        <v>10.291520830934109</v>
      </c>
      <c r="AC26" s="33">
        <f t="shared" si="2"/>
        <v>2.8593260316586027</v>
      </c>
      <c r="AD26" s="33">
        <f>[1]MercLab!M94</f>
        <v>2.0338573542287435</v>
      </c>
    </row>
    <row r="27" spans="1:30">
      <c r="A27" s="169" t="s">
        <v>52</v>
      </c>
      <c r="B27" s="95">
        <f>[1]MercLab!C63</f>
        <v>960257.79077041929</v>
      </c>
      <c r="C27" s="93">
        <f t="shared" si="10"/>
        <v>11.24991192010164</v>
      </c>
      <c r="D27" s="93">
        <f>[1]MercLab!D63</f>
        <v>9.0675835350077065</v>
      </c>
      <c r="E27" s="95">
        <f>[1]MercLab!E63</f>
        <v>960257.79077041929</v>
      </c>
      <c r="F27" s="93">
        <f t="shared" si="11"/>
        <v>14.203004897716889</v>
      </c>
      <c r="G27" s="93">
        <f>[1]MercLab!F63</f>
        <v>9.0675835350077065</v>
      </c>
      <c r="H27" s="95">
        <f>[1]MercLab!G63</f>
        <v>613314.0950429329</v>
      </c>
      <c r="I27" s="93">
        <f t="shared" si="12"/>
        <v>16.901605748306618</v>
      </c>
      <c r="J27" s="93">
        <f>[1]MercLab!H63</f>
        <v>8.6854907631425835</v>
      </c>
      <c r="K27" s="95">
        <f>[1]MercLab!I63</f>
        <v>565438.48387297243</v>
      </c>
      <c r="L27" s="93">
        <f t="shared" si="13"/>
        <v>16.215573645079782</v>
      </c>
      <c r="M27" s="93">
        <f>[1]MercLab!J63</f>
        <v>8.5949596467287783</v>
      </c>
      <c r="N27" s="95">
        <f>[1]MercLab!K63</f>
        <v>47875.611169962482</v>
      </c>
      <c r="O27" s="93">
        <f t="shared" si="14"/>
        <v>33.780906702442536</v>
      </c>
      <c r="P27" s="93">
        <f>[1]MercLab!L63</f>
        <v>9.7467566725018262</v>
      </c>
      <c r="Q27" s="94">
        <f t="shared" si="15"/>
        <v>7.8060510196836619</v>
      </c>
      <c r="R27" s="93">
        <f>[1]MercLab!M63</f>
        <v>2.0702713441820459</v>
      </c>
      <c r="S27" s="109" t="s">
        <v>83</v>
      </c>
      <c r="T27" s="26">
        <f>[1]MercLab!G95</f>
        <v>1220131.5000982764</v>
      </c>
      <c r="U27" s="33">
        <f t="shared" si="7"/>
        <v>33.624176816460448</v>
      </c>
      <c r="V27" s="33">
        <f>[1]MercLab!H95</f>
        <v>5.1944361131515686</v>
      </c>
      <c r="W27" s="26">
        <f>[1]MercLab!I95</f>
        <v>1210040.9696045129</v>
      </c>
      <c r="X27" s="33">
        <f t="shared" si="8"/>
        <v>34.70140256777033</v>
      </c>
      <c r="Y27" s="33">
        <f>[1]MercLab!J95</f>
        <v>5.1946813401133989</v>
      </c>
      <c r="Z27" s="26">
        <f>[1]MercLab!K95</f>
        <v>10090.530493763468</v>
      </c>
      <c r="AA27" s="33">
        <f t="shared" si="9"/>
        <v>7.1198520678486465</v>
      </c>
      <c r="AB27" s="33">
        <f>[1]MercLab!L95</f>
        <v>5.1673316579707436</v>
      </c>
      <c r="AC27" s="33">
        <f t="shared" si="2"/>
        <v>0.82700352322276072</v>
      </c>
      <c r="AD27" s="33">
        <f>[1]MercLab!M95</f>
        <v>0.95431698565058398</v>
      </c>
    </row>
    <row r="28" spans="1:30">
      <c r="A28" s="169" t="s">
        <v>53</v>
      </c>
      <c r="B28" s="95">
        <f>[1]MercLab!C64</f>
        <v>613950.66438166576</v>
      </c>
      <c r="C28" s="93">
        <f t="shared" si="10"/>
        <v>7.1927465353238036</v>
      </c>
      <c r="D28" s="93">
        <f>[1]MercLab!D64</f>
        <v>8.4399115886213352</v>
      </c>
      <c r="E28" s="95">
        <f>[1]MercLab!E64</f>
        <v>613950.66438166576</v>
      </c>
      <c r="F28" s="93">
        <f t="shared" si="11"/>
        <v>9.0808368096376348</v>
      </c>
      <c r="G28" s="93">
        <f>[1]MercLab!F64</f>
        <v>8.4399115886213352</v>
      </c>
      <c r="H28" s="95">
        <f>[1]MercLab!G64</f>
        <v>419189.84319037228</v>
      </c>
      <c r="I28" s="93">
        <f t="shared" si="12"/>
        <v>11.551962559742226</v>
      </c>
      <c r="J28" s="93">
        <f>[1]MercLab!H64</f>
        <v>8.6483218903443611</v>
      </c>
      <c r="K28" s="95">
        <f>[1]MercLab!I64</f>
        <v>395036.44865471654</v>
      </c>
      <c r="L28" s="93">
        <f t="shared" si="13"/>
        <v>11.328805534733299</v>
      </c>
      <c r="M28" s="93">
        <f>[1]MercLab!J64</f>
        <v>8.5568379938831836</v>
      </c>
      <c r="N28" s="95">
        <f>[1]MercLab!K64</f>
        <v>24153.394535654275</v>
      </c>
      <c r="O28" s="93">
        <f t="shared" si="14"/>
        <v>17.042572354003475</v>
      </c>
      <c r="P28" s="93">
        <f>[1]MercLab!L64</f>
        <v>10.069434999091543</v>
      </c>
      <c r="Q28" s="94">
        <f t="shared" si="15"/>
        <v>5.7619226534277388</v>
      </c>
      <c r="R28" s="93">
        <f>[1]MercLab!M64</f>
        <v>1.8414148763720501</v>
      </c>
      <c r="S28" s="109" t="s">
        <v>84</v>
      </c>
      <c r="T28" s="26">
        <f>[1]MercLab!G96</f>
        <v>106868.88884391819</v>
      </c>
      <c r="U28" s="33">
        <f t="shared" si="7"/>
        <v>2.9450747025030752</v>
      </c>
      <c r="V28" s="33">
        <f>[1]MercLab!H96</f>
        <v>7.2446643265017299</v>
      </c>
      <c r="W28" s="26">
        <f>[1]MercLab!I96</f>
        <v>103241.52056737553</v>
      </c>
      <c r="X28" s="33">
        <f t="shared" si="8"/>
        <v>2.9607473274960068</v>
      </c>
      <c r="Y28" s="33">
        <f>[1]MercLab!J96</f>
        <v>7.2593786530726012</v>
      </c>
      <c r="Z28" s="26">
        <f>[1]MercLab!K96</f>
        <v>3627.3682765427598</v>
      </c>
      <c r="AA28" s="33">
        <f t="shared" si="9"/>
        <v>2.5594616200361036</v>
      </c>
      <c r="AB28" s="33">
        <f>[1]MercLab!L96</f>
        <v>6.8182102304135572</v>
      </c>
      <c r="AC28" s="33">
        <f t="shared" si="2"/>
        <v>3.3942228798135292</v>
      </c>
      <c r="AD28" s="33">
        <f>[1]MercLab!M96</f>
        <v>2.2706364466217304</v>
      </c>
    </row>
    <row r="29" spans="1:30">
      <c r="A29" s="169" t="s">
        <v>65</v>
      </c>
      <c r="B29" s="95">
        <f>[1]MercLab!C65</f>
        <v>616361.48688611761</v>
      </c>
      <c r="C29" s="93">
        <f t="shared" si="10"/>
        <v>7.2209905559303138</v>
      </c>
      <c r="D29" s="93">
        <f>[1]MercLab!D65</f>
        <v>7.8711979750804915</v>
      </c>
      <c r="E29" s="95">
        <f>[1]MercLab!E65</f>
        <v>616361.48688611761</v>
      </c>
      <c r="F29" s="93">
        <f t="shared" si="11"/>
        <v>9.1164948633054763</v>
      </c>
      <c r="G29" s="93">
        <f>[1]MercLab!F65</f>
        <v>7.8711979750804915</v>
      </c>
      <c r="H29" s="95">
        <f>[1]MercLab!G65</f>
        <v>442291.21472141834</v>
      </c>
      <c r="I29" s="93">
        <f t="shared" si="12"/>
        <v>12.188586235960791</v>
      </c>
      <c r="J29" s="93">
        <f>[1]MercLab!H65</f>
        <v>8.2738170241461422</v>
      </c>
      <c r="K29" s="95">
        <f>[1]MercLab!I65</f>
        <v>422121.95842044742</v>
      </c>
      <c r="L29" s="93">
        <f t="shared" si="13"/>
        <v>12.105560373407148</v>
      </c>
      <c r="M29" s="93">
        <f>[1]MercLab!J65</f>
        <v>8.1981772618647746</v>
      </c>
      <c r="N29" s="95">
        <f>[1]MercLab!K65</f>
        <v>20169.256300970006</v>
      </c>
      <c r="O29" s="93">
        <f t="shared" si="14"/>
        <v>14.231374779570318</v>
      </c>
      <c r="P29" s="93">
        <f>[1]MercLab!L65</f>
        <v>9.7837919489732759</v>
      </c>
      <c r="Q29" s="94">
        <f t="shared" si="15"/>
        <v>4.5601756556873552</v>
      </c>
      <c r="R29" s="93">
        <f>[1]MercLab!M65</f>
        <v>1.716646942950502</v>
      </c>
      <c r="S29" s="109" t="s">
        <v>95</v>
      </c>
      <c r="T29" s="26">
        <f>[1]MercLab!G97</f>
        <v>470101.92345183267</v>
      </c>
      <c r="U29" s="33">
        <f t="shared" si="7"/>
        <v>12.954989027518268</v>
      </c>
      <c r="V29" s="33">
        <f>[1]MercLab!H97</f>
        <v>6.9405968889650991</v>
      </c>
      <c r="W29" s="26">
        <f>[1]MercLab!I97</f>
        <v>438008.88729664619</v>
      </c>
      <c r="X29" s="33">
        <f t="shared" si="8"/>
        <v>12.561163719365503</v>
      </c>
      <c r="Y29" s="33">
        <f>[1]MercLab!J97</f>
        <v>6.9166890020531522</v>
      </c>
      <c r="Z29" s="26">
        <f>[1]MercLab!K97</f>
        <v>32093.03615518786</v>
      </c>
      <c r="AA29" s="33">
        <f t="shared" si="9"/>
        <v>22.644762827314228</v>
      </c>
      <c r="AB29" s="33">
        <f>[1]MercLab!L97</f>
        <v>7.2680213212091651</v>
      </c>
      <c r="AC29" s="33">
        <f t="shared" si="2"/>
        <v>6.8268251105073734</v>
      </c>
      <c r="AD29" s="33">
        <f>[1]MercLab!M97</f>
        <v>1.5162942754329642</v>
      </c>
    </row>
    <row r="30" spans="1:30">
      <c r="A30" s="169" t="s">
        <v>66</v>
      </c>
      <c r="B30" s="95">
        <f>[1]MercLab!C66</f>
        <v>783358.259463539</v>
      </c>
      <c r="C30" s="93">
        <f t="shared" si="10"/>
        <v>9.1774432923667941</v>
      </c>
      <c r="D30" s="93">
        <f>[1]MercLab!D66</f>
        <v>7.0746070995344512</v>
      </c>
      <c r="E30" s="95">
        <f>[1]MercLab!E66</f>
        <v>783358.259463539</v>
      </c>
      <c r="F30" s="93">
        <f t="shared" si="11"/>
        <v>11.586514895027458</v>
      </c>
      <c r="G30" s="93">
        <f>[1]MercLab!F66</f>
        <v>7.0746070995344512</v>
      </c>
      <c r="H30" s="95">
        <f>[1]MercLab!G66</f>
        <v>585631.72189779114</v>
      </c>
      <c r="I30" s="93">
        <f t="shared" si="12"/>
        <v>16.138739607028803</v>
      </c>
      <c r="J30" s="93">
        <f>[1]MercLab!H66</f>
        <v>7.3895670464057561</v>
      </c>
      <c r="K30" s="95">
        <f>[1]MercLab!I66</f>
        <v>571366.7249665251</v>
      </c>
      <c r="L30" s="93">
        <f t="shared" si="13"/>
        <v>16.385582996724636</v>
      </c>
      <c r="M30" s="93">
        <f>[1]MercLab!J66</f>
        <v>7.3373957421106715</v>
      </c>
      <c r="N30" s="95">
        <f>[1]MercLab!K66</f>
        <v>14264.996931266967</v>
      </c>
      <c r="O30" s="93">
        <f t="shared" si="14"/>
        <v>10.065344727089281</v>
      </c>
      <c r="P30" s="93">
        <f>[1]MercLab!L66</f>
        <v>9.262747603089478</v>
      </c>
      <c r="Q30" s="94">
        <f t="shared" si="15"/>
        <v>2.4358306420014251</v>
      </c>
      <c r="R30" s="93">
        <f>[1]MercLab!M66</f>
        <v>2.3100685817554876</v>
      </c>
      <c r="S30" s="109" t="s">
        <v>85</v>
      </c>
      <c r="T30" s="26">
        <f>[1]MercLab!G98</f>
        <v>158155.56833876227</v>
      </c>
      <c r="U30" s="33">
        <f t="shared" si="7"/>
        <v>4.3584243123810884</v>
      </c>
      <c r="V30" s="33">
        <f>[1]MercLab!H98</f>
        <v>6.3414508677068513</v>
      </c>
      <c r="W30" s="26">
        <f>[1]MercLab!I98</f>
        <v>155653.77890094559</v>
      </c>
      <c r="X30" s="33">
        <f t="shared" si="8"/>
        <v>4.4638194726595177</v>
      </c>
      <c r="Y30" s="33">
        <f>[1]MercLab!J98</f>
        <v>6.3397172404318489</v>
      </c>
      <c r="Z30" s="26">
        <f>[1]MercLab!K98</f>
        <v>2501.7894378167798</v>
      </c>
      <c r="AA30" s="33">
        <f t="shared" si="9"/>
        <v>1.7652561194052958</v>
      </c>
      <c r="AB30" s="33">
        <f>[1]MercLab!L98</f>
        <v>6.4432787089454955</v>
      </c>
      <c r="AC30" s="33">
        <f t="shared" si="2"/>
        <v>1.5818535282033555</v>
      </c>
      <c r="AD30" s="33">
        <f>[1]MercLab!M98</f>
        <v>1.059612875500284</v>
      </c>
    </row>
    <row r="31" spans="1:30">
      <c r="A31" s="169" t="s">
        <v>67</v>
      </c>
      <c r="B31" s="95">
        <f>[1]MercLab!C67</f>
        <v>998917.59983253106</v>
      </c>
      <c r="C31" s="93">
        <f t="shared" si="10"/>
        <v>11.702831387120769</v>
      </c>
      <c r="D31" s="93">
        <f>[1]MercLab!D67</f>
        <v>6.5715865467638555</v>
      </c>
      <c r="E31" s="95">
        <f>[1]MercLab!E67</f>
        <v>998917.59983253106</v>
      </c>
      <c r="F31" s="93">
        <f t="shared" si="11"/>
        <v>14.77481536645929</v>
      </c>
      <c r="G31" s="93">
        <f>[1]MercLab!F67</f>
        <v>6.5715865467638555</v>
      </c>
      <c r="H31" s="95">
        <f>[1]MercLab!G67</f>
        <v>715460.86755834392</v>
      </c>
      <c r="I31" s="93">
        <f t="shared" si="12"/>
        <v>19.716549170398661</v>
      </c>
      <c r="J31" s="93">
        <f>[1]MercLab!H67</f>
        <v>6.8208033160985888</v>
      </c>
      <c r="K31" s="95">
        <f>[1]MercLab!I67</f>
        <v>702079.15749364614</v>
      </c>
      <c r="L31" s="93">
        <f t="shared" si="13"/>
        <v>20.134137678487722</v>
      </c>
      <c r="M31" s="93">
        <f>[1]MercLab!J67</f>
        <v>6.8076802759452146</v>
      </c>
      <c r="N31" s="95">
        <f>[1]MercLab!K67</f>
        <v>13381.710064698647</v>
      </c>
      <c r="O31" s="93">
        <f t="shared" si="14"/>
        <v>9.442099811737517</v>
      </c>
      <c r="P31" s="93">
        <f>[1]MercLab!L67</f>
        <v>7.4453894143206707</v>
      </c>
      <c r="Q31" s="94">
        <f t="shared" si="15"/>
        <v>1.8703622617916842</v>
      </c>
      <c r="R31" s="93">
        <f>[1]MercLab!M67</f>
        <v>2.856637965079778</v>
      </c>
      <c r="S31" s="109" t="s">
        <v>86</v>
      </c>
      <c r="T31" s="26">
        <f>[1]MercLab!G99</f>
        <v>83300.560708682387</v>
      </c>
      <c r="U31" s="33">
        <f t="shared" si="7"/>
        <v>2.2955827154314377</v>
      </c>
      <c r="V31" s="33">
        <f>[1]MercLab!H99</f>
        <v>7.7190197402274174</v>
      </c>
      <c r="W31" s="26">
        <f>[1]MercLab!I99</f>
        <v>78683.308834179799</v>
      </c>
      <c r="X31" s="33">
        <f t="shared" si="8"/>
        <v>2.2564700235823234</v>
      </c>
      <c r="Y31" s="33">
        <f>[1]MercLab!J99</f>
        <v>7.7217795599251353</v>
      </c>
      <c r="Z31" s="26">
        <f>[1]MercLab!K99</f>
        <v>4617.2518745025209</v>
      </c>
      <c r="AA31" s="33">
        <f t="shared" si="9"/>
        <v>3.2579209117670218</v>
      </c>
      <c r="AB31" s="33">
        <f>[1]MercLab!L99</f>
        <v>7.6763731450259298</v>
      </c>
      <c r="AC31" s="33">
        <f t="shared" si="2"/>
        <v>5.5428821069403273</v>
      </c>
      <c r="AD31" s="33">
        <f>[1]MercLab!M99</f>
        <v>1.3815890809102442</v>
      </c>
    </row>
    <row r="32" spans="1:30">
      <c r="A32" s="169" t="s">
        <v>121</v>
      </c>
      <c r="B32" s="95">
        <f>[1]MercLab!C68</f>
        <v>812334.14341253834</v>
      </c>
      <c r="C32" s="93">
        <f t="shared" si="10"/>
        <v>9.5169106160026669</v>
      </c>
      <c r="D32" s="93">
        <f>[1]MercLab!D68</f>
        <v>5.394501834570824</v>
      </c>
      <c r="E32" s="95">
        <f>[1]MercLab!E68</f>
        <v>812334.14341253834</v>
      </c>
      <c r="F32" s="93">
        <f t="shared" si="11"/>
        <v>12.015092122516682</v>
      </c>
      <c r="G32" s="93">
        <f>[1]MercLab!F68</f>
        <v>5.394501834570824</v>
      </c>
      <c r="H32" s="95">
        <f>[1]MercLab!G68</f>
        <v>377428.07447797398</v>
      </c>
      <c r="I32" s="93">
        <f t="shared" si="12"/>
        <v>10.401098824775378</v>
      </c>
      <c r="J32" s="93">
        <f>[1]MercLab!H68</f>
        <v>5.3796480529915556</v>
      </c>
      <c r="K32" s="95">
        <f>[1]MercLab!I68</f>
        <v>375380.34931097523</v>
      </c>
      <c r="L32" s="93">
        <f t="shared" si="13"/>
        <v>10.765110392690143</v>
      </c>
      <c r="M32" s="93">
        <f>[1]MercLab!J68</f>
        <v>5.3843975724369022</v>
      </c>
      <c r="N32" s="95">
        <f>[1]MercLab!K68</f>
        <v>2047.7251669986799</v>
      </c>
      <c r="O32" s="93">
        <f t="shared" si="14"/>
        <v>1.4448695510758569</v>
      </c>
      <c r="P32" s="93">
        <f>[1]MercLab!L68</f>
        <v>4.8003657161865112</v>
      </c>
      <c r="Q32" s="94">
        <f t="shared" si="15"/>
        <v>0.54254712499352808</v>
      </c>
      <c r="R32" s="93">
        <f>[1]MercLab!M68</f>
        <v>1.2311121246797307</v>
      </c>
      <c r="S32" s="109" t="s">
        <v>94</v>
      </c>
      <c r="T32" s="26">
        <f>[1]MercLab!G100</f>
        <v>429306.85246805346</v>
      </c>
      <c r="U32" s="33">
        <f t="shared" si="7"/>
        <v>11.830765384502609</v>
      </c>
      <c r="V32" s="33">
        <f>[1]MercLab!H100</f>
        <v>6.6791508135845366</v>
      </c>
      <c r="W32" s="26">
        <f>[1]MercLab!I100</f>
        <v>410966.93258582731</v>
      </c>
      <c r="X32" s="33">
        <f t="shared" si="8"/>
        <v>11.78565794707232</v>
      </c>
      <c r="Y32" s="33">
        <f>[1]MercLab!J100</f>
        <v>6.6556365657107923</v>
      </c>
      <c r="Z32" s="26">
        <f>[1]MercLab!K100</f>
        <v>18339.919882227074</v>
      </c>
      <c r="AA32" s="33">
        <f t="shared" si="9"/>
        <v>12.940599761167897</v>
      </c>
      <c r="AB32" s="33">
        <f>[1]MercLab!L100</f>
        <v>7.1566751813355687</v>
      </c>
      <c r="AC32" s="33">
        <f t="shared" si="2"/>
        <v>4.271983961306983</v>
      </c>
      <c r="AD32" s="33">
        <f>[1]MercLab!M100</f>
        <v>1.5539780337602109</v>
      </c>
    </row>
    <row r="33" spans="1:30">
      <c r="A33" s="169"/>
      <c r="B33" s="107"/>
      <c r="C33" s="98"/>
      <c r="D33" s="98"/>
      <c r="E33" s="107"/>
      <c r="F33" s="98"/>
      <c r="G33" s="98"/>
      <c r="H33" s="107"/>
      <c r="I33" s="98"/>
      <c r="J33" s="98"/>
      <c r="K33" s="107"/>
      <c r="L33" s="98"/>
      <c r="M33" s="98"/>
      <c r="N33" s="107"/>
      <c r="O33" s="98"/>
      <c r="P33" s="98"/>
      <c r="Q33" s="98"/>
      <c r="R33" s="98"/>
      <c r="S33" s="109" t="s">
        <v>79</v>
      </c>
      <c r="T33" s="26">
        <f>[1]MercLab!G101</f>
        <v>27611.046314425897</v>
      </c>
      <c r="U33" s="33">
        <f t="shared" si="7"/>
        <v>0.76090052858151469</v>
      </c>
      <c r="V33" s="33">
        <f>[1]MercLab!H101</f>
        <v>7.7375589270186023</v>
      </c>
      <c r="W33" s="26">
        <f>[1]MercLab!I101</f>
        <v>26146.781127264629</v>
      </c>
      <c r="X33" s="33">
        <f t="shared" si="8"/>
        <v>0.74983409697701331</v>
      </c>
      <c r="Y33" s="33">
        <f>[1]MercLab!J101</f>
        <v>7.5819264330304721</v>
      </c>
      <c r="Z33" s="26">
        <f>[1]MercLab!K101</f>
        <v>1464.26518716128</v>
      </c>
      <c r="AA33" s="33">
        <f t="shared" si="9"/>
        <v>1.0331817070601486</v>
      </c>
      <c r="AB33" s="33">
        <f>[1]MercLab!L101</f>
        <v>10.287076724612563</v>
      </c>
      <c r="AC33" s="33">
        <f t="shared" si="2"/>
        <v>5.3031861613887763</v>
      </c>
      <c r="AD33" s="33">
        <f>[1]MercLab!M101</f>
        <v>2.21690565592161</v>
      </c>
    </row>
    <row r="34" spans="1:30">
      <c r="A34" s="172" t="s">
        <v>15</v>
      </c>
      <c r="B34" s="105"/>
      <c r="C34" s="91"/>
      <c r="D34" s="91"/>
      <c r="E34" s="105"/>
      <c r="F34" s="91"/>
      <c r="G34" s="91"/>
      <c r="H34" s="105"/>
      <c r="I34" s="91"/>
      <c r="J34" s="91"/>
      <c r="K34" s="105"/>
      <c r="L34" s="91"/>
      <c r="M34" s="91"/>
      <c r="N34" s="105"/>
      <c r="O34" s="91"/>
      <c r="P34" s="91"/>
      <c r="Q34" s="91"/>
      <c r="R34" s="91"/>
      <c r="S34" s="109" t="s">
        <v>122</v>
      </c>
      <c r="T34" s="26">
        <f>[1]MercLab!G102</f>
        <v>27756.739192497058</v>
      </c>
      <c r="U34" s="33">
        <f t="shared" si="7"/>
        <v>0.76491550819049059</v>
      </c>
      <c r="V34" s="33">
        <f>[1]MercLab!H102</f>
        <v>11.274145190983729</v>
      </c>
      <c r="W34" s="26">
        <f>[1]MercLab!I102</f>
        <v>0</v>
      </c>
      <c r="X34" s="33">
        <f t="shared" si="8"/>
        <v>0</v>
      </c>
      <c r="Y34" s="33">
        <f>[1]MercLab!J102</f>
        <v>0</v>
      </c>
      <c r="Z34" s="26">
        <f>[1]MercLab!K102</f>
        <v>27756.739192497058</v>
      </c>
      <c r="AA34" s="33">
        <f t="shared" si="9"/>
        <v>19.585082970472044</v>
      </c>
      <c r="AB34" s="33">
        <f>[1]MercLab!L102</f>
        <v>11.274145190983729</v>
      </c>
      <c r="AC34" s="33">
        <f t="shared" si="2"/>
        <v>100</v>
      </c>
      <c r="AD34" s="33">
        <f>[1]MercLab!M102</f>
        <v>2.3456499107052462</v>
      </c>
    </row>
    <row r="35" spans="1:30">
      <c r="A35" s="169" t="s">
        <v>72</v>
      </c>
      <c r="B35" s="95">
        <f>[1]MercLab!C70</f>
        <v>4099703.2088967059</v>
      </c>
      <c r="C35" s="93">
        <f>IF(ISNUMBER(B35/B$7*100),B35/B$7*100,0)</f>
        <v>48.030123204356059</v>
      </c>
      <c r="D35" s="93">
        <f>[1]MercLab!D70</f>
        <v>6.2458855433054987</v>
      </c>
      <c r="E35" s="95">
        <f>[1]MercLab!E70</f>
        <v>3192875.4644763572</v>
      </c>
      <c r="F35" s="93">
        <f>IF(ISNUMBER(E35/E$7*100),E35/E$7*100,0)</f>
        <v>47.225262107349877</v>
      </c>
      <c r="G35" s="93">
        <f>[1]MercLab!F70</f>
        <v>6.8627232019764728</v>
      </c>
      <c r="H35" s="95">
        <f>[1]MercLab!G70</f>
        <v>2303155.4909033966</v>
      </c>
      <c r="I35" s="93">
        <f>IF(ISNUMBER(H35/H$7*100),H35/H$7*100,0)</f>
        <v>63.469968159743416</v>
      </c>
      <c r="J35" s="93">
        <f>[1]MercLab!H70</f>
        <v>6.9605620635003609</v>
      </c>
      <c r="K35" s="95">
        <f>[1]MercLab!I70</f>
        <v>2227000.1327829161</v>
      </c>
      <c r="L35" s="93">
        <f>IF(ISNUMBER(K35/K$7*100),K35/K$7*100,0)</f>
        <v>63.865629402148237</v>
      </c>
      <c r="M35" s="93">
        <f>[1]MercLab!J70</f>
        <v>6.8999835265587102</v>
      </c>
      <c r="N35" s="95">
        <f>[1]MercLab!K70</f>
        <v>76155.358120474077</v>
      </c>
      <c r="O35" s="93">
        <f>IF(ISNUMBER(N35/N$7*100),N35/N$7*100,0)</f>
        <v>53.735022586466762</v>
      </c>
      <c r="P35" s="93">
        <f>[1]MercLab!L70</f>
        <v>8.5878290339002952</v>
      </c>
      <c r="Q35" s="94">
        <f>IF(ISNUMBER(N35/H35*100),N35/H35*100,0)</f>
        <v>3.3065660751633699</v>
      </c>
      <c r="R35" s="93">
        <f>[1]MercLab!M70</f>
        <v>1.8661682887912756</v>
      </c>
      <c r="S35" s="56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</row>
    <row r="36" spans="1:30">
      <c r="A36" s="169" t="s">
        <v>4</v>
      </c>
      <c r="B36" s="95">
        <f>[1]MercLab!C71</f>
        <v>4435988.4266515244</v>
      </c>
      <c r="C36" s="93">
        <f>IF(ISNUMBER(B36/B$7*100),B36/B$7*100,0)</f>
        <v>51.96987679566891</v>
      </c>
      <c r="D36" s="93">
        <f>[1]MercLab!D71</f>
        <v>6.7325230418447006</v>
      </c>
      <c r="E36" s="95">
        <f>[1]MercLab!E71</f>
        <v>3568072.6425327845</v>
      </c>
      <c r="F36" s="93">
        <f>IF(ISNUMBER(E36/E$7*100),E36/E$7*100,0)</f>
        <v>52.774737892669542</v>
      </c>
      <c r="G36" s="93">
        <f>[1]MercLab!F71</f>
        <v>7.2953069259563064</v>
      </c>
      <c r="H36" s="95">
        <f>[1]MercLab!G71</f>
        <v>1325577.2116350094</v>
      </c>
      <c r="I36" s="93">
        <f>IF(ISNUMBER(H36/H$7*100),H36/H$7*100,0)</f>
        <v>36.530031840253393</v>
      </c>
      <c r="J36" s="93">
        <f>[1]MercLab!H71</f>
        <v>8.3546153848990947</v>
      </c>
      <c r="K36" s="95">
        <f>[1]MercLab!I71</f>
        <v>1260008.6912590454</v>
      </c>
      <c r="L36" s="93">
        <f>IF(ISNUMBER(K36/K$7*100),K36/K$7*100,0)</f>
        <v>36.134370597848637</v>
      </c>
      <c r="M36" s="93">
        <f>[1]MercLab!J71</f>
        <v>8.2569350766924696</v>
      </c>
      <c r="N36" s="95">
        <f>[1]MercLab!K71</f>
        <v>65568.520375958586</v>
      </c>
      <c r="O36" s="93">
        <f>IF(ISNUMBER(N36/N$7*100),N36/N$7*100,0)</f>
        <v>46.26497741353419</v>
      </c>
      <c r="P36" s="93">
        <f>[1]MercLab!L71</f>
        <v>10.075086785911358</v>
      </c>
      <c r="Q36" s="94">
        <f>IF(ISNUMBER(N36/H36*100),N36/H36*100,0)</f>
        <v>4.946412762715215</v>
      </c>
      <c r="R36" s="93">
        <f>[1]MercLab!M71</f>
        <v>2.0996453822979286</v>
      </c>
      <c r="S36" s="2" t="str">
        <f>'C01'!A46</f>
        <v>Fuente: Instituto Nacional de Estadística (INE). XLIV Encuesta Permanente de Hogares de Propósitos Múltiples, mayo 2013.</v>
      </c>
    </row>
    <row r="37" spans="1:30">
      <c r="A37" s="169"/>
      <c r="B37" s="107"/>
      <c r="C37" s="93"/>
      <c r="D37" s="93"/>
      <c r="E37" s="107"/>
      <c r="F37" s="93"/>
      <c r="G37" s="93"/>
      <c r="H37" s="107"/>
      <c r="I37" s="93"/>
      <c r="J37" s="93"/>
      <c r="K37" s="107"/>
      <c r="L37" s="93"/>
      <c r="M37" s="93"/>
      <c r="N37" s="107"/>
      <c r="O37" s="93"/>
      <c r="P37" s="93"/>
      <c r="Q37" s="93"/>
      <c r="R37" s="93"/>
      <c r="S37" s="203" t="s">
        <v>153</v>
      </c>
    </row>
    <row r="38" spans="1:30">
      <c r="A38" s="172" t="s">
        <v>16</v>
      </c>
      <c r="B38" s="105"/>
      <c r="C38" s="91"/>
      <c r="D38" s="91"/>
      <c r="E38" s="105"/>
      <c r="F38" s="91"/>
      <c r="G38" s="91"/>
      <c r="H38" s="105"/>
      <c r="I38" s="91"/>
      <c r="J38" s="91"/>
      <c r="K38" s="105"/>
      <c r="L38" s="91"/>
      <c r="M38" s="91"/>
      <c r="N38" s="105"/>
      <c r="O38" s="91"/>
      <c r="P38" s="91"/>
      <c r="Q38" s="91"/>
      <c r="R38" s="91"/>
      <c r="S38" s="2" t="s">
        <v>97</v>
      </c>
    </row>
    <row r="39" spans="1:30">
      <c r="A39" s="169" t="s">
        <v>46</v>
      </c>
      <c r="B39" s="217">
        <f>[1]MercLab!C73</f>
        <v>1336777.355495133</v>
      </c>
      <c r="C39" s="217">
        <f>IF(ISNUMBER(B39/B$7*100),B39/B$7*100,0)</f>
        <v>15.661031496595394</v>
      </c>
      <c r="D39" s="217">
        <f>[1]MercLab!D73</f>
        <v>5.2904584180957803</v>
      </c>
      <c r="E39" s="217">
        <f>[1]MercLab!E73</f>
        <v>1331834.6354280268</v>
      </c>
      <c r="F39" s="217">
        <f>IF(ISNUMBER(E39/E$7*100),E39/E$7*100,0)</f>
        <v>19.698932965445472</v>
      </c>
      <c r="G39" s="217">
        <f>[1]MercLab!F73</f>
        <v>5.3053008305040272</v>
      </c>
      <c r="H39" s="95">
        <f>[1]MercLab!G73</f>
        <v>1269027.5741814547</v>
      </c>
      <c r="I39" s="93">
        <f>IF(ISNUMBER(H39/H$7*100),H39/H$7*100,0)</f>
        <v>34.971646528103093</v>
      </c>
      <c r="J39" s="93">
        <f>[1]MercLab!H73</f>
        <v>5.2890903126275095</v>
      </c>
      <c r="K39" s="95">
        <f>[1]MercLab!I73</f>
        <v>1257109.9569612087</v>
      </c>
      <c r="L39" s="93">
        <f>IF(ISNUMBER(K39/K$7*100),K39/K$7*100,0)</f>
        <v>36.0512410606404</v>
      </c>
      <c r="M39" s="93">
        <f>[1]MercLab!J73</f>
        <v>5.2836965077570088</v>
      </c>
      <c r="N39" s="95">
        <f>[1]MercLab!K73</f>
        <v>11917.617220245951</v>
      </c>
      <c r="O39" s="93">
        <f>IF(ISNUMBER(N39/N$7*100),N39/N$7*100,0)</f>
        <v>8.4090397092442295</v>
      </c>
      <c r="P39" s="93">
        <f>[1]MercLab!L73</f>
        <v>5.8030005518700829</v>
      </c>
      <c r="Q39" s="94">
        <f t="shared" ref="Q39:Q43" si="16">IF(ISNUMBER(N39/H39*100),N39/H39*100,0)</f>
        <v>0.93911412665189931</v>
      </c>
      <c r="R39" s="93">
        <f>[1]MercLab!M73</f>
        <v>1.0541320212528571</v>
      </c>
      <c r="S39" s="2" t="s">
        <v>98</v>
      </c>
    </row>
    <row r="40" spans="1:30">
      <c r="A40" s="169" t="s">
        <v>47</v>
      </c>
      <c r="B40" s="217">
        <f>[1]MercLab!C74</f>
        <v>491661.54579866288</v>
      </c>
      <c r="C40" s="217">
        <f>IF(ISNUMBER(B40/B$7*100),B40/B$7*100,0)</f>
        <v>5.760066867354765</v>
      </c>
      <c r="D40" s="217">
        <f>[1]MercLab!D74</f>
        <v>7.5652281635087304</v>
      </c>
      <c r="E40" s="217">
        <f>[1]MercLab!E74</f>
        <v>489612.89344609022</v>
      </c>
      <c r="F40" s="217">
        <f>IF(ISNUMBER(E40/E$7*100),E40/E$7*100,0)</f>
        <v>7.2417786040777141</v>
      </c>
      <c r="G40" s="217">
        <f>[1]MercLab!F74</f>
        <v>7.5840459624121728</v>
      </c>
      <c r="H40" s="95">
        <f>[1]MercLab!G74</f>
        <v>464575.81899976829</v>
      </c>
      <c r="I40" s="93">
        <f>IF(ISNUMBER(H40/H$7*100),H40/H$7*100,0)</f>
        <v>12.802701578839601</v>
      </c>
      <c r="J40" s="93">
        <f>[1]MercLab!H74</f>
        <v>7.5836719293714605</v>
      </c>
      <c r="K40" s="95">
        <f>[1]MercLab!I74</f>
        <v>443405.89896356058</v>
      </c>
      <c r="L40" s="93">
        <f>IF(ISNUMBER(K40/K$7*100),K40/K$7*100,0)</f>
        <v>12.715938540401323</v>
      </c>
      <c r="M40" s="93">
        <f>[1]MercLab!J74</f>
        <v>7.5223614348162045</v>
      </c>
      <c r="N40" s="95">
        <f>[1]MercLab!K74</f>
        <v>21169.920036209081</v>
      </c>
      <c r="O40" s="93">
        <f>IF(ISNUMBER(N40/N$7*100),N40/N$7*100,0)</f>
        <v>14.937440508123093</v>
      </c>
      <c r="P40" s="93">
        <f>[1]MercLab!L74</f>
        <v>8.8388477276903803</v>
      </c>
      <c r="Q40" s="94">
        <f t="shared" si="16"/>
        <v>4.5568277922402238</v>
      </c>
      <c r="R40" s="93">
        <f>[1]MercLab!M74</f>
        <v>1.9564361955865011</v>
      </c>
      <c r="S40" s="2" t="s">
        <v>99</v>
      </c>
      <c r="T40" s="88"/>
    </row>
    <row r="41" spans="1:30">
      <c r="A41" s="169" t="s">
        <v>68</v>
      </c>
      <c r="B41" s="217">
        <f>[1]MercLab!C75</f>
        <v>1975097.3280536714</v>
      </c>
      <c r="C41" s="218">
        <f>IF(ISNUMBER(B41/B$7*100),B41/B$7*100,0)</f>
        <v>23.139276960622158</v>
      </c>
      <c r="D41" s="218">
        <f>[1]MercLab!D75</f>
        <v>8.6712362853028875</v>
      </c>
      <c r="E41" s="217">
        <f>[1]MercLab!E75</f>
        <v>1974309.2109213085</v>
      </c>
      <c r="F41" s="218">
        <f>IF(ISNUMBER(E41/E$7*100),E41/E$7*100,0)</f>
        <v>29.20166195144888</v>
      </c>
      <c r="G41" s="218">
        <f>[1]MercLab!F75</f>
        <v>8.6736396704850218</v>
      </c>
      <c r="H41" s="95">
        <f>[1]MercLab!G75</f>
        <v>1865296.0763199506</v>
      </c>
      <c r="I41" s="93">
        <f>IF(ISNUMBER(H41/H$7*100),H41/H$7*100,0)</f>
        <v>51.403512719883203</v>
      </c>
      <c r="J41" s="93">
        <f>[1]MercLab!H75</f>
        <v>8.6660402286706031</v>
      </c>
      <c r="K41" s="95">
        <f>[1]MercLab!I75</f>
        <v>1784416.4742724583</v>
      </c>
      <c r="L41" s="93">
        <f>IF(ISNUMBER(K41/K$7*100),K41/K$7*100,0)</f>
        <v>51.173270969931153</v>
      </c>
      <c r="M41" s="93">
        <f>[1]MercLab!J75</f>
        <v>8.6418521046364329</v>
      </c>
      <c r="N41" s="95">
        <f>[1]MercLab!K75</f>
        <v>80879.602047480221</v>
      </c>
      <c r="O41" s="93">
        <f>IF(ISNUMBER(N41/N$7*100),N41/N$7*100,0)</f>
        <v>57.068436812161352</v>
      </c>
      <c r="P41" s="93">
        <f>[1]MercLab!L75</f>
        <v>9.1764094446153113</v>
      </c>
      <c r="Q41" s="94">
        <f t="shared" si="16"/>
        <v>4.336019523884266</v>
      </c>
      <c r="R41" s="93">
        <f>[1]MercLab!M75</f>
        <v>1.9936082703243139</v>
      </c>
      <c r="S41" s="2" t="s">
        <v>114</v>
      </c>
      <c r="T41" s="88"/>
    </row>
    <row r="42" spans="1:30">
      <c r="A42" s="169" t="s">
        <v>64</v>
      </c>
      <c r="B42" s="217">
        <f>[1]MercLab!C76</f>
        <v>2367.2420840167401</v>
      </c>
      <c r="C42" s="218">
        <f>IF(ISNUMBER(B42/B$7*100),B42/B$7*100,0)</f>
        <v>2.7733453656626713E-2</v>
      </c>
      <c r="D42" s="218">
        <f>[1]MercLab!D76</f>
        <v>9.1359755334065298</v>
      </c>
      <c r="E42" s="217">
        <f>[1]MercLab!E76</f>
        <v>2367.2420840167401</v>
      </c>
      <c r="F42" s="218">
        <f>IF(ISNUMBER(E42/E$7*100),E42/E$7*100,0)</f>
        <v>3.501346329759663E-2</v>
      </c>
      <c r="G42" s="218">
        <f>[1]MercLab!F76</f>
        <v>9.1359755334065298</v>
      </c>
      <c r="H42" s="95">
        <f>[1]MercLab!G76</f>
        <v>2076.4938447752002</v>
      </c>
      <c r="I42" s="93">
        <f>IF(ISNUMBER(H42/H$7*100),H42/H$7*100,0)</f>
        <v>5.7223664981511727E-2</v>
      </c>
      <c r="J42" s="93">
        <f>[1]MercLab!H76</f>
        <v>9.575071159399684</v>
      </c>
      <c r="K42" s="95">
        <f>[1]MercLab!I76</f>
        <v>2076.4938447752002</v>
      </c>
      <c r="L42" s="93">
        <f>IF(ISNUMBER(K42/K$7*100),K42/K$7*100,0)</f>
        <v>5.9549429025194445E-2</v>
      </c>
      <c r="M42" s="93">
        <f>[1]MercLab!J76</f>
        <v>9.575071159399684</v>
      </c>
      <c r="N42" s="95">
        <f>[1]MercLab!K76</f>
        <v>0</v>
      </c>
      <c r="O42" s="93">
        <f>IF(ISNUMBER(N42/N$7*100),N42/N$7*100,0)</f>
        <v>0</v>
      </c>
      <c r="P42" s="93">
        <f>[1]MercLab!L76</f>
        <v>0</v>
      </c>
      <c r="Q42" s="94">
        <f t="shared" si="16"/>
        <v>0</v>
      </c>
      <c r="R42" s="93">
        <f>[1]MercLab!M76</f>
        <v>0</v>
      </c>
    </row>
    <row r="43" spans="1:30">
      <c r="A43" s="169" t="s">
        <v>122</v>
      </c>
      <c r="B43" s="217">
        <f>[1]MercLab!C77</f>
        <v>114806.89744003248</v>
      </c>
      <c r="C43" s="218">
        <f>IF(ISNUMBER(B43/B$7*100),B43/B$7*100,0)</f>
        <v>1.3450216144398863</v>
      </c>
      <c r="D43" s="218">
        <f>[1]MercLab!D77</f>
        <v>9.4338860639885294</v>
      </c>
      <c r="E43" s="217">
        <f>[1]MercLab!E77</f>
        <v>114806.89744003248</v>
      </c>
      <c r="F43" s="218">
        <f>IF(ISNUMBER(E43/E$7*100),E43/E$7*100,0)</f>
        <v>1.6980887239917333</v>
      </c>
      <c r="G43" s="218">
        <f>[1]MercLab!F77</f>
        <v>9.4338860639885294</v>
      </c>
      <c r="H43" s="95">
        <f>[1]MercLab!G77</f>
        <v>27756.739192497058</v>
      </c>
      <c r="I43" s="93">
        <f>IF(ISNUMBER(H43/H$7*100),H43/H$7*100,0)</f>
        <v>0.76491550819049059</v>
      </c>
      <c r="J43" s="93">
        <f>[1]MercLab!H77</f>
        <v>11.274145190983729</v>
      </c>
      <c r="K43" s="95">
        <f>[1]MercLab!I77</f>
        <v>0</v>
      </c>
      <c r="L43" s="93">
        <f>IF(ISNUMBER(K43/K$7*100),K43/K$7*100,0)</f>
        <v>0</v>
      </c>
      <c r="M43" s="93">
        <f>[1]MercLab!J77</f>
        <v>0</v>
      </c>
      <c r="N43" s="95">
        <f>[1]MercLab!K77</f>
        <v>27756.739192497058</v>
      </c>
      <c r="O43" s="93">
        <f>IF(ISNUMBER(N43/N$7*100),N43/N$7*100,0)</f>
        <v>19.585082970472044</v>
      </c>
      <c r="P43" s="93">
        <f>[1]MercLab!L77</f>
        <v>11.274145190983729</v>
      </c>
      <c r="Q43" s="94">
        <f t="shared" si="16"/>
        <v>100</v>
      </c>
      <c r="R43" s="93">
        <f>[1]MercLab!M77</f>
        <v>2.3456499107052462</v>
      </c>
      <c r="T43" s="88"/>
    </row>
    <row r="44" spans="1:30">
      <c r="A44" s="165"/>
      <c r="B44" s="168"/>
      <c r="C44" s="167"/>
      <c r="D44" s="166"/>
      <c r="E44" s="168"/>
      <c r="F44" s="167"/>
      <c r="G44" s="166"/>
      <c r="H44" s="168"/>
      <c r="I44" s="167"/>
      <c r="J44" s="166"/>
      <c r="K44" s="168"/>
      <c r="L44" s="167"/>
      <c r="M44" s="166"/>
      <c r="N44" s="168"/>
      <c r="O44" s="167"/>
      <c r="P44" s="166"/>
      <c r="Q44" s="153"/>
      <c r="R44" s="153"/>
      <c r="S44" s="173"/>
      <c r="T44" s="153"/>
      <c r="U44" s="154"/>
      <c r="V44" s="153"/>
      <c r="W44" s="153"/>
      <c r="X44" s="154"/>
      <c r="Y44" s="153"/>
      <c r="Z44" s="153"/>
      <c r="AA44" s="154"/>
      <c r="AB44" s="153"/>
      <c r="AC44" s="153"/>
      <c r="AD44" s="153"/>
    </row>
    <row r="45" spans="1:30">
      <c r="A45" s="2" t="str">
        <f>'C01'!A46</f>
        <v>Fuente: Instituto Nacional de Estadística (INE). XLIV Encuesta Permanente de Hogares de Propósitos Múltiples, mayo 2013.</v>
      </c>
      <c r="F45" s="21"/>
      <c r="I45" s="21"/>
      <c r="L45" s="21"/>
    </row>
    <row r="46" spans="1:30">
      <c r="A46" s="203" t="s">
        <v>153</v>
      </c>
      <c r="B46" s="5"/>
      <c r="F46" s="21"/>
      <c r="I46" s="21"/>
      <c r="L46" s="21"/>
    </row>
    <row r="47" spans="1:30">
      <c r="A47" s="2" t="s">
        <v>97</v>
      </c>
      <c r="B47" s="5"/>
      <c r="F47" s="21"/>
      <c r="I47" s="21"/>
      <c r="L47" s="21"/>
    </row>
    <row r="48" spans="1:30">
      <c r="A48" s="2" t="s">
        <v>98</v>
      </c>
      <c r="B48" s="5"/>
      <c r="F48" s="21"/>
      <c r="I48" s="21"/>
      <c r="L48" s="21"/>
    </row>
    <row r="49" spans="1:22">
      <c r="A49" s="2" t="s">
        <v>99</v>
      </c>
      <c r="F49" s="21"/>
      <c r="I49" s="21"/>
      <c r="L49" s="21"/>
    </row>
    <row r="50" spans="1:22">
      <c r="A50" s="2" t="s">
        <v>114</v>
      </c>
      <c r="F50" s="21"/>
      <c r="I50" s="21"/>
      <c r="L50" s="21"/>
    </row>
    <row r="51" spans="1:22">
      <c r="A51" s="2" t="s">
        <v>115</v>
      </c>
      <c r="F51" s="21"/>
      <c r="I51" s="21"/>
      <c r="L51" s="21"/>
    </row>
    <row r="52" spans="1:22">
      <c r="E52" s="9"/>
      <c r="F52" s="21"/>
      <c r="G52" s="3"/>
      <c r="I52" s="21"/>
      <c r="L52" s="21"/>
      <c r="V52" s="52"/>
    </row>
    <row r="53" spans="1:22">
      <c r="F53" s="21"/>
      <c r="I53" s="21"/>
      <c r="L53" s="21"/>
    </row>
    <row r="54" spans="1:22">
      <c r="B54" s="9"/>
      <c r="F54" s="21"/>
      <c r="I54" s="21"/>
      <c r="L54" s="21"/>
    </row>
    <row r="56" spans="1:22">
      <c r="B56" s="9"/>
    </row>
    <row r="57" spans="1:22">
      <c r="B57" s="9"/>
    </row>
  </sheetData>
  <mergeCells count="20">
    <mergeCell ref="H4:J4"/>
    <mergeCell ref="K4:M4"/>
    <mergeCell ref="N4:P4"/>
    <mergeCell ref="T4:V4"/>
    <mergeCell ref="S1:AD1"/>
    <mergeCell ref="S2:AD2"/>
    <mergeCell ref="A1:R1"/>
    <mergeCell ref="A2:R2"/>
    <mergeCell ref="S3:S5"/>
    <mergeCell ref="T3:AB3"/>
    <mergeCell ref="A3:A5"/>
    <mergeCell ref="B3:D4"/>
    <mergeCell ref="AC3:AC5"/>
    <mergeCell ref="AD3:AD5"/>
    <mergeCell ref="E3:G4"/>
    <mergeCell ref="H3:P3"/>
    <mergeCell ref="W4:Y4"/>
    <mergeCell ref="Z4:AB4"/>
    <mergeCell ref="Q3:Q5"/>
    <mergeCell ref="R3:R5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colBreaks count="1" manualBreakCount="1">
    <brk id="18" max="1048575" man="1"/>
  </colBreaks>
  <ignoredErrors>
    <ignoredError sqref="Q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Q102"/>
  <sheetViews>
    <sheetView topLeftCell="A68" workbookViewId="0">
      <selection activeCell="C106" sqref="C106"/>
    </sheetView>
  </sheetViews>
  <sheetFormatPr baseColWidth="10" defaultRowHeight="11.25"/>
  <cols>
    <col min="1" max="1" width="47.83203125" style="73" customWidth="1"/>
    <col min="2" max="2" width="14.6640625" style="73" bestFit="1" customWidth="1"/>
    <col min="3" max="3" width="9.1640625" style="75" bestFit="1" customWidth="1"/>
    <col min="4" max="4" width="14.6640625" style="73" bestFit="1" customWidth="1"/>
    <col min="5" max="5" width="8" style="75" bestFit="1" customWidth="1"/>
    <col min="6" max="6" width="12.6640625" style="73" bestFit="1" customWidth="1"/>
    <col min="7" max="7" width="7.6640625" style="75" bestFit="1" customWidth="1"/>
    <col min="8" max="8" width="14.5" style="73" bestFit="1" customWidth="1"/>
    <col min="9" max="9" width="8" style="75" bestFit="1" customWidth="1"/>
    <col min="10" max="10" width="11.6640625" style="73" bestFit="1" customWidth="1"/>
    <col min="11" max="11" width="7.6640625" style="75" bestFit="1" customWidth="1"/>
    <col min="12" max="12" width="14.6640625" style="73" bestFit="1" customWidth="1"/>
    <col min="13" max="13" width="8" style="75" bestFit="1" customWidth="1"/>
    <col min="14" max="14" width="12.6640625" style="73" bestFit="1" customWidth="1"/>
    <col min="15" max="15" width="7.83203125" style="75" bestFit="1" customWidth="1"/>
    <col min="16" max="16384" width="12" style="73"/>
  </cols>
  <sheetData>
    <row r="1" spans="1:17">
      <c r="A1" s="250" t="s">
        <v>100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7">
      <c r="A2" s="250" t="s">
        <v>109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7">
      <c r="A3" s="250" t="s">
        <v>41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17" ht="12" customHeight="1">
      <c r="A4" s="240" t="s">
        <v>39</v>
      </c>
      <c r="B4" s="243" t="s">
        <v>7</v>
      </c>
      <c r="C4" s="243"/>
      <c r="D4" s="239" t="s">
        <v>8</v>
      </c>
      <c r="E4" s="239"/>
      <c r="F4" s="239"/>
      <c r="G4" s="239"/>
      <c r="H4" s="239"/>
      <c r="I4" s="239"/>
      <c r="J4" s="239"/>
      <c r="K4" s="239"/>
      <c r="L4" s="243" t="s">
        <v>1</v>
      </c>
      <c r="M4" s="243"/>
      <c r="N4" s="245" t="s">
        <v>2</v>
      </c>
      <c r="O4" s="245"/>
    </row>
    <row r="5" spans="1:17" ht="13.5">
      <c r="A5" s="241"/>
      <c r="B5" s="244"/>
      <c r="C5" s="244"/>
      <c r="D5" s="247" t="s">
        <v>5</v>
      </c>
      <c r="E5" s="247"/>
      <c r="F5" s="247" t="s">
        <v>140</v>
      </c>
      <c r="G5" s="247"/>
      <c r="H5" s="247" t="s">
        <v>12</v>
      </c>
      <c r="I5" s="247"/>
      <c r="J5" s="247" t="s">
        <v>141</v>
      </c>
      <c r="K5" s="247"/>
      <c r="L5" s="244"/>
      <c r="M5" s="244"/>
      <c r="N5" s="246"/>
      <c r="O5" s="246"/>
    </row>
    <row r="6" spans="1:17">
      <c r="A6" s="242"/>
      <c r="B6" s="190" t="s">
        <v>9</v>
      </c>
      <c r="C6" s="191" t="s">
        <v>113</v>
      </c>
      <c r="D6" s="190" t="s">
        <v>9</v>
      </c>
      <c r="E6" s="191" t="s">
        <v>113</v>
      </c>
      <c r="F6" s="190" t="s">
        <v>9</v>
      </c>
      <c r="G6" s="191" t="s">
        <v>113</v>
      </c>
      <c r="H6" s="190" t="s">
        <v>9</v>
      </c>
      <c r="I6" s="191" t="s">
        <v>113</v>
      </c>
      <c r="J6" s="190" t="s">
        <v>9</v>
      </c>
      <c r="K6" s="191" t="s">
        <v>113</v>
      </c>
      <c r="L6" s="190" t="s">
        <v>9</v>
      </c>
      <c r="M6" s="191" t="s">
        <v>113</v>
      </c>
      <c r="N6" s="190" t="s">
        <v>9</v>
      </c>
      <c r="O6" s="191" t="s">
        <v>113</v>
      </c>
    </row>
    <row r="7" spans="1:17">
      <c r="A7" s="120"/>
      <c r="B7" s="121"/>
      <c r="C7" s="122"/>
      <c r="D7" s="122"/>
      <c r="E7" s="122"/>
      <c r="F7" s="104"/>
      <c r="G7" s="69"/>
      <c r="H7" s="122"/>
      <c r="I7" s="122"/>
      <c r="J7" s="122"/>
      <c r="K7" s="122"/>
      <c r="L7" s="122"/>
      <c r="M7" s="122"/>
      <c r="N7" s="122"/>
      <c r="O7" s="122"/>
    </row>
    <row r="8" spans="1:17" ht="12">
      <c r="A8" s="177" t="s">
        <v>132</v>
      </c>
      <c r="B8" s="105">
        <f>[1]MercLab!C114</f>
        <v>3487008.8240420702</v>
      </c>
      <c r="C8" s="69">
        <f>SUM(E8,M8,O8)</f>
        <v>99.999999999995595</v>
      </c>
      <c r="D8" s="104">
        <f>F8+H8+J8</f>
        <v>1492809.4857467646</v>
      </c>
      <c r="E8" s="69">
        <f>IF(ISNUMBER(D8/$B$8*100),D8/$B$8*100,0)</f>
        <v>42.810602469778949</v>
      </c>
      <c r="F8" s="105">
        <f>[1]MercLab!D114</f>
        <v>184650.44278445953</v>
      </c>
      <c r="G8" s="69">
        <f>IF(ISNUMBER(F8/$B$8*100),F8/$B$8*100,0)</f>
        <v>5.2953821484861194</v>
      </c>
      <c r="H8" s="105">
        <f>[1]MercLab!E114</f>
        <v>1215156.2127830435</v>
      </c>
      <c r="I8" s="69">
        <f>IF(ISNUMBER(H8/$B$8*100),H8/$B$8*100,0)</f>
        <v>34.848096867574284</v>
      </c>
      <c r="J8" s="105">
        <f>[1]MercLab!F114</f>
        <v>93002.830179261422</v>
      </c>
      <c r="K8" s="69">
        <f>IF(ISNUMBER(J8/$B$8*100),J8/$B$8*100,0)</f>
        <v>2.6671234537185491</v>
      </c>
      <c r="L8" s="105">
        <f>[1]MercLab!G114</f>
        <v>1554546.8279748221</v>
      </c>
      <c r="M8" s="69">
        <f>IF(ISNUMBER(L8/$B$8*100),L8/$B$8*100,0)</f>
        <v>44.581098196729627</v>
      </c>
      <c r="N8" s="105">
        <f>[1]MercLab!H114</f>
        <v>439652.51032032992</v>
      </c>
      <c r="O8" s="69">
        <f>IF(ISNUMBER(N8/$B$8*100),N8/$B$8*100,0)</f>
        <v>12.60829933348702</v>
      </c>
      <c r="P8" s="211"/>
      <c r="Q8" s="210"/>
    </row>
    <row r="9" spans="1:17" s="74" customFormat="1">
      <c r="A9" s="174"/>
      <c r="B9" s="105"/>
      <c r="C9" s="69"/>
      <c r="D9" s="105"/>
      <c r="E9" s="69"/>
      <c r="F9" s="123"/>
      <c r="G9" s="69"/>
      <c r="H9" s="105"/>
      <c r="I9" s="69"/>
      <c r="J9" s="105"/>
      <c r="K9" s="69"/>
      <c r="L9" s="105"/>
      <c r="M9" s="69"/>
      <c r="N9" s="105"/>
      <c r="O9" s="69"/>
    </row>
    <row r="10" spans="1:17">
      <c r="A10" s="178" t="s">
        <v>43</v>
      </c>
      <c r="B10" s="105"/>
      <c r="C10" s="69"/>
      <c r="D10" s="105"/>
      <c r="E10" s="69"/>
      <c r="F10" s="105"/>
      <c r="G10" s="69"/>
      <c r="H10" s="105"/>
      <c r="I10" s="69"/>
      <c r="J10" s="105"/>
      <c r="K10" s="69"/>
      <c r="L10" s="105"/>
      <c r="M10" s="69"/>
      <c r="N10" s="105"/>
      <c r="O10" s="69"/>
    </row>
    <row r="11" spans="1:17">
      <c r="A11" s="179" t="s">
        <v>88</v>
      </c>
      <c r="B11" s="71">
        <f>SUM(B12:B14)</f>
        <v>1655004.168580997</v>
      </c>
      <c r="C11" s="72">
        <f>IF(ISNUMBER(B11/B$8*100),B11/B$8*100,0)</f>
        <v>47.462001161859682</v>
      </c>
      <c r="D11" s="71">
        <f>SUM(D12:D14)</f>
        <v>879039.95270787354</v>
      </c>
      <c r="E11" s="72">
        <f>IF(ISNUMBER(D11/D$8*100),D11/D$8*100,0)</f>
        <v>58.884938841887227</v>
      </c>
      <c r="F11" s="71">
        <f>SUM(F12:F14)</f>
        <v>142782.6963336787</v>
      </c>
      <c r="G11" s="72">
        <f>IF(ISNUMBER(F11/F$8*100),F11/F$8*100,0)</f>
        <v>77.325943106644701</v>
      </c>
      <c r="H11" s="71">
        <f>SUM(H12:H14)</f>
        <v>675236.73251150316</v>
      </c>
      <c r="I11" s="72">
        <f>IF(ISNUMBER(H11/H$8*100),H11/H$8*100,0)</f>
        <v>55.567895337919104</v>
      </c>
      <c r="J11" s="71">
        <f>SUM(J12:J14)</f>
        <v>61020.523862691676</v>
      </c>
      <c r="K11" s="72">
        <f>IF(ISNUMBER(J11/J$8*100),J11/J$8*100,0)</f>
        <v>65.611469828472551</v>
      </c>
      <c r="L11" s="71">
        <f>SUM(L12:L14)</f>
        <v>638108.37788548239</v>
      </c>
      <c r="M11" s="72">
        <f>IF(ISNUMBER(L11/L$8*100),L11/L$8*100,0)</f>
        <v>41.047871083869168</v>
      </c>
      <c r="N11" s="71">
        <f>SUM(N12:N14)</f>
        <v>137855.83798761189</v>
      </c>
      <c r="O11" s="72">
        <f>IF(ISNUMBER(N11/N$8*100),N11/N$8*100,0)</f>
        <v>31.355635360109829</v>
      </c>
    </row>
    <row r="12" spans="1:17">
      <c r="A12" s="180" t="s">
        <v>69</v>
      </c>
      <c r="B12" s="71">
        <f>[1]MercLab!C115</f>
        <v>453274.12438651826</v>
      </c>
      <c r="C12" s="72">
        <f>IF(ISNUMBER(B12/B$8*100),B12/B$8*100,0)</f>
        <v>12.998938266553969</v>
      </c>
      <c r="D12" s="71">
        <f t="shared" ref="D12:D53" si="0">F12+H12+J12</f>
        <v>263335.40486789087</v>
      </c>
      <c r="E12" s="72">
        <f>IF(ISNUMBER(D12/D$8*100),D12/D$8*100,0)</f>
        <v>17.640255329444113</v>
      </c>
      <c r="F12" s="71">
        <f>[1]MercLab!D115</f>
        <v>52071.972713989482</v>
      </c>
      <c r="G12" s="72">
        <f>IF(ISNUMBER(F12/F$8*100),F12/F$8*100,0)</f>
        <v>28.200296695076183</v>
      </c>
      <c r="H12" s="71">
        <f>[1]MercLab!E115</f>
        <v>193162.22259141941</v>
      </c>
      <c r="I12" s="72">
        <f>IF(ISNUMBER(H12/H$8*100),H12/H$8*100,0)</f>
        <v>15.896081553911866</v>
      </c>
      <c r="J12" s="71">
        <f>[1]MercLab!F115</f>
        <v>18101.209562481959</v>
      </c>
      <c r="K12" s="72">
        <f>IF(ISNUMBER(J12/J$8*100),J12/J$8*100,0)</f>
        <v>19.463073895269829</v>
      </c>
      <c r="L12" s="71">
        <f>[1]MercLab!G115</f>
        <v>157455.72701611201</v>
      </c>
      <c r="M12" s="72">
        <f>IF(ISNUMBER(L12/L$8*100),L12/L$8*100,0)</f>
        <v>10.12872202899392</v>
      </c>
      <c r="N12" s="71">
        <f>[1]MercLab!H115</f>
        <v>32482.992502536119</v>
      </c>
      <c r="O12" s="72">
        <f>IF(ISNUMBER(N12/N$8*100),N12/N$8*100,0)</f>
        <v>7.3883332268179416</v>
      </c>
    </row>
    <row r="13" spans="1:17">
      <c r="A13" s="180" t="s">
        <v>70</v>
      </c>
      <c r="B13" s="71">
        <f>[1]MercLab!C116</f>
        <v>283961.73030088621</v>
      </c>
      <c r="C13" s="72">
        <f>IF(ISNUMBER(B13/B$8*100),B13/B$8*100,0)</f>
        <v>8.1434187474100952</v>
      </c>
      <c r="D13" s="71">
        <f t="shared" si="0"/>
        <v>167320.43057333317</v>
      </c>
      <c r="E13" s="72">
        <f>IF(ISNUMBER(D13/D$8*100),D13/D$8*100,0)</f>
        <v>11.208424931037509</v>
      </c>
      <c r="F13" s="71">
        <f>[1]MercLab!D116</f>
        <v>12795.939865043649</v>
      </c>
      <c r="G13" s="72">
        <f>IF(ISNUMBER(F13/F$8*100),F13/F$8*100,0)</f>
        <v>6.92981813208009</v>
      </c>
      <c r="H13" s="71">
        <f>[1]MercLab!E116</f>
        <v>145873.71446149945</v>
      </c>
      <c r="I13" s="72">
        <f>IF(ISNUMBER(H13/H$8*100),H13/H$8*100,0)</f>
        <v>12.004523609965203</v>
      </c>
      <c r="J13" s="71">
        <f>[1]MercLab!F116</f>
        <v>8650.7762467900848</v>
      </c>
      <c r="K13" s="72">
        <f>IF(ISNUMBER(J13/J$8*100),J13/J$8*100,0)</f>
        <v>9.3016268753497684</v>
      </c>
      <c r="L13" s="71">
        <f>[1]MercLab!G116</f>
        <v>99159.522728831798</v>
      </c>
      <c r="M13" s="72">
        <f>IF(ISNUMBER(L13/L$8*100),L13/L$8*100,0)</f>
        <v>6.3786771131244313</v>
      </c>
      <c r="N13" s="71">
        <f>[1]MercLab!H116</f>
        <v>17481.776998721602</v>
      </c>
      <c r="O13" s="72">
        <f>IF(ISNUMBER(N13/N$8*100),N13/N$8*100,0)</f>
        <v>3.9762713935113014</v>
      </c>
    </row>
    <row r="14" spans="1:17">
      <c r="A14" s="180" t="s">
        <v>120</v>
      </c>
      <c r="B14" s="71">
        <f>[1]MercLab!C117</f>
        <v>917768.31389359257</v>
      </c>
      <c r="C14" s="72">
        <f>IF(ISNUMBER(B14/B$8*100),B14/B$8*100,0)</f>
        <v>26.31964414789562</v>
      </c>
      <c r="D14" s="71">
        <f t="shared" si="0"/>
        <v>448384.1172666495</v>
      </c>
      <c r="E14" s="72">
        <f>IF(ISNUMBER(D14/D$8*100),D14/D$8*100,0)</f>
        <v>30.036258581405605</v>
      </c>
      <c r="F14" s="71">
        <f>[1]MercLab!D117</f>
        <v>77914.78375464557</v>
      </c>
      <c r="G14" s="72">
        <f>IF(ISNUMBER(F14/F$8*100),F14/F$8*100,0)</f>
        <v>42.195828279488424</v>
      </c>
      <c r="H14" s="71">
        <f>[1]MercLab!E117</f>
        <v>336200.79545858433</v>
      </c>
      <c r="I14" s="72">
        <f>IF(ISNUMBER(H14/H$8*100),H14/H$8*100,0)</f>
        <v>27.667290174042037</v>
      </c>
      <c r="J14" s="71">
        <f>[1]MercLab!F117</f>
        <v>34268.53805341963</v>
      </c>
      <c r="K14" s="72">
        <f>IF(ISNUMBER(J14/J$8*100),J14/J$8*100,0)</f>
        <v>36.84676905785296</v>
      </c>
      <c r="L14" s="71">
        <f>[1]MercLab!G117</f>
        <v>381493.12814053858</v>
      </c>
      <c r="M14" s="72">
        <f>IF(ISNUMBER(L14/L$8*100),L14/L$8*100,0)</f>
        <v>24.54047194175082</v>
      </c>
      <c r="N14" s="71">
        <f>[1]MercLab!H117</f>
        <v>87891.068486354154</v>
      </c>
      <c r="O14" s="72">
        <f>IF(ISNUMBER(N14/N$8*100),N14/N$8*100,0)</f>
        <v>19.991030739780584</v>
      </c>
    </row>
    <row r="15" spans="1:17">
      <c r="A15" s="179" t="s">
        <v>71</v>
      </c>
      <c r="B15" s="71">
        <f>[1]MercLab!C118</f>
        <v>1832004.655460946</v>
      </c>
      <c r="C15" s="72">
        <f>IF(ISNUMBER(B15/B$8*100),B15/B$8*100,0)</f>
        <v>52.537998838136666</v>
      </c>
      <c r="D15" s="71">
        <f t="shared" si="0"/>
        <v>613769.53303889174</v>
      </c>
      <c r="E15" s="72">
        <f>IF(ISNUMBER(D15/D$8*100),D15/D$8*100,0)</f>
        <v>41.115061158112823</v>
      </c>
      <c r="F15" s="107">
        <f>[1]MercLab!D118</f>
        <v>41867.746450781815</v>
      </c>
      <c r="G15" s="72">
        <f>IF(ISNUMBER(F15/F$8*100),F15/F$8*100,0)</f>
        <v>22.674056893355832</v>
      </c>
      <c r="H15" s="71">
        <f>[1]MercLab!E118</f>
        <v>539919.48027154047</v>
      </c>
      <c r="I15" s="72">
        <f>IF(ISNUMBER(H15/H$8*100),H15/H$8*100,0)</f>
        <v>44.43210466208091</v>
      </c>
      <c r="J15" s="71">
        <f>[1]MercLab!F118</f>
        <v>31982.30631656944</v>
      </c>
      <c r="K15" s="72">
        <f>IF(ISNUMBER(J15/J$8*100),J15/J$8*100,0)</f>
        <v>34.388530171527115</v>
      </c>
      <c r="L15" s="71">
        <f>[1]MercLab!G118</f>
        <v>916438.45008933533</v>
      </c>
      <c r="M15" s="72">
        <f>IF(ISNUMBER(L15/L$8*100),L15/L$8*100,0)</f>
        <v>58.952128916130555</v>
      </c>
      <c r="N15" s="71">
        <f>[1]MercLab!H118</f>
        <v>301796.67233271891</v>
      </c>
      <c r="O15" s="72">
        <f>IF(ISNUMBER(N15/N$8*100),N15/N$8*100,0)</f>
        <v>68.64436463989037</v>
      </c>
      <c r="P15" s="212"/>
    </row>
    <row r="16" spans="1:17">
      <c r="A16" s="178"/>
      <c r="B16" s="107"/>
      <c r="C16" s="72"/>
      <c r="D16" s="107">
        <f t="shared" si="0"/>
        <v>0</v>
      </c>
      <c r="E16" s="72"/>
      <c r="F16" s="107"/>
      <c r="G16" s="72"/>
      <c r="H16" s="107"/>
      <c r="I16" s="72"/>
      <c r="J16" s="107"/>
      <c r="K16" s="72"/>
      <c r="L16" s="107"/>
      <c r="M16" s="72"/>
      <c r="N16" s="107"/>
      <c r="O16" s="72"/>
    </row>
    <row r="17" spans="1:15">
      <c r="A17" s="178" t="s">
        <v>14</v>
      </c>
      <c r="B17" s="105"/>
      <c r="C17" s="69"/>
      <c r="D17" s="105"/>
      <c r="E17" s="69"/>
      <c r="F17" s="105"/>
      <c r="G17" s="69"/>
      <c r="H17" s="105"/>
      <c r="I17" s="69"/>
      <c r="J17" s="105"/>
      <c r="K17" s="69"/>
      <c r="L17" s="105"/>
      <c r="M17" s="69"/>
      <c r="N17" s="105"/>
      <c r="O17" s="69"/>
    </row>
    <row r="18" spans="1:15">
      <c r="A18" s="181" t="s">
        <v>45</v>
      </c>
      <c r="B18" s="71">
        <f>[1]MercLab!C120</f>
        <v>403897.68578662467</v>
      </c>
      <c r="C18" s="72">
        <f>IF(ISNUMBER(B18/B$8*100),B18/B$8*100,0)</f>
        <v>11.582926977467027</v>
      </c>
      <c r="D18" s="71">
        <f t="shared" si="0"/>
        <v>106397.76963677505</v>
      </c>
      <c r="E18" s="72">
        <f>IF(ISNUMBER(D18/D$8*100),D18/D$8*100,0)</f>
        <v>7.1273508543892001</v>
      </c>
      <c r="F18" s="71">
        <f>[1]MercLab!D120</f>
        <v>2283.1144986549002</v>
      </c>
      <c r="G18" s="72">
        <f>IF(ISNUMBER(F18/F$8*100),F18/F$8*100,0)</f>
        <v>1.2364522197869598</v>
      </c>
      <c r="H18" s="71">
        <f>[1]MercLab!E120</f>
        <v>96020.563628865726</v>
      </c>
      <c r="I18" s="72">
        <f>IF(ISNUMBER(H18/H$8*100),H18/H$8*100,0)</f>
        <v>7.9019110974178464</v>
      </c>
      <c r="J18" s="71">
        <f>[1]MercLab!F120</f>
        <v>8094.0915092544237</v>
      </c>
      <c r="K18" s="72">
        <f>IF(ISNUMBER(J18/J$8*100),J18/J$8*100,0)</f>
        <v>8.7030593516919819</v>
      </c>
      <c r="L18" s="71">
        <f>[1]MercLab!G120</f>
        <v>266806.65042597015</v>
      </c>
      <c r="M18" s="72">
        <f>IF(ISNUMBER(L18/L$8*100),L18/L$8*100,0)</f>
        <v>17.162985741224094</v>
      </c>
      <c r="N18" s="71">
        <f>[1]MercLab!H120</f>
        <v>30693.265723879857</v>
      </c>
      <c r="O18" s="72">
        <f>IF(ISNUMBER(N18/N$8*100),N18/N$8*100,0)</f>
        <v>6.9812556515409883</v>
      </c>
    </row>
    <row r="19" spans="1:15">
      <c r="A19" s="181" t="s">
        <v>46</v>
      </c>
      <c r="B19" s="71">
        <f>[1]MercLab!C121</f>
        <v>1849843.1326669815</v>
      </c>
      <c r="C19" s="72">
        <f>IF(ISNUMBER(B19/B$8*100),B19/B$8*100,0)</f>
        <v>53.049568441374937</v>
      </c>
      <c r="D19" s="71">
        <f t="shared" si="0"/>
        <v>675832.69941374473</v>
      </c>
      <c r="E19" s="72">
        <f>IF(ISNUMBER(D19/D$8*100),D19/D$8*100,0)</f>
        <v>45.272535167182802</v>
      </c>
      <c r="F19" s="71">
        <f>[1]MercLab!D121</f>
        <v>26018.913950247446</v>
      </c>
      <c r="G19" s="72">
        <f>IF(ISNUMBER(F19/F$8*100),F19/F$8*100,0)</f>
        <v>14.090902549645682</v>
      </c>
      <c r="H19" s="71">
        <f>[1]MercLab!E121</f>
        <v>590635.39271479065</v>
      </c>
      <c r="I19" s="72">
        <f>IF(ISNUMBER(H19/H$8*100),H19/H$8*100,0)</f>
        <v>48.605717232196213</v>
      </c>
      <c r="J19" s="71">
        <f>[1]MercLab!F121</f>
        <v>59178.39274870661</v>
      </c>
      <c r="K19" s="72">
        <f>IF(ISNUMBER(J19/J$8*100),J19/J$8*100,0)</f>
        <v>63.630743961921624</v>
      </c>
      <c r="L19" s="71">
        <f>[1]MercLab!G121</f>
        <v>927782.4179395237</v>
      </c>
      <c r="M19" s="72">
        <f>IF(ISNUMBER(L19/L$8*100),L19/L$8*100,0)</f>
        <v>59.681857197456537</v>
      </c>
      <c r="N19" s="71">
        <f>[1]MercLab!H121</f>
        <v>246228.01531371431</v>
      </c>
      <c r="O19" s="72">
        <f>IF(ISNUMBER(N19/N$8*100),N19/N$8*100,0)</f>
        <v>56.005142591887648</v>
      </c>
    </row>
    <row r="20" spans="1:15">
      <c r="A20" s="181" t="s">
        <v>47</v>
      </c>
      <c r="B20" s="71">
        <f>[1]MercLab!C122</f>
        <v>922272.7936301243</v>
      </c>
      <c r="C20" s="72">
        <f>IF(ISNUMBER(B20/B$8*100),B20/B$8*100,0)</f>
        <v>26.448823050612308</v>
      </c>
      <c r="D20" s="71">
        <f t="shared" si="0"/>
        <v>479405.78300832742</v>
      </c>
      <c r="E20" s="72">
        <f>IF(ISNUMBER(D20/D$8*100),D20/D$8*100,0)</f>
        <v>32.114331238222874</v>
      </c>
      <c r="F20" s="71">
        <f>[1]MercLab!D122</f>
        <v>73414.733041182481</v>
      </c>
      <c r="G20" s="72">
        <f>IF(ISNUMBER(F20/F$8*100),F20/F$8*100,0)</f>
        <v>39.75876360441697</v>
      </c>
      <c r="H20" s="71">
        <f>[1]MercLab!E122</f>
        <v>381229.04568334902</v>
      </c>
      <c r="I20" s="72">
        <f>IF(ISNUMBER(H20/H$8*100),H20/H$8*100,0)</f>
        <v>31.372842575542542</v>
      </c>
      <c r="J20" s="71">
        <f>[1]MercLab!F122</f>
        <v>24762.004283795875</v>
      </c>
      <c r="K20" s="72">
        <f>IF(ISNUMBER(J20/J$8*100),J20/J$8*100,0)</f>
        <v>26.625000804886817</v>
      </c>
      <c r="L20" s="71">
        <f>[1]MercLab!G122</f>
        <v>297178.15670722735</v>
      </c>
      <c r="M20" s="72">
        <f>IF(ISNUMBER(L20/L$8*100),L20/L$8*100,0)</f>
        <v>19.116706641405884</v>
      </c>
      <c r="N20" s="71">
        <f>[1]MercLab!H122</f>
        <v>145688.85391458246</v>
      </c>
      <c r="O20" s="72">
        <f>IF(ISNUMBER(N20/N$8*100),N20/N$8*100,0)</f>
        <v>33.137273299868994</v>
      </c>
    </row>
    <row r="21" spans="1:15">
      <c r="A21" s="181" t="s">
        <v>48</v>
      </c>
      <c r="B21" s="71">
        <f>[1]MercLab!C123</f>
        <v>298387.08064035006</v>
      </c>
      <c r="C21" s="72">
        <f>IF(ISNUMBER(B21/B$8*100),B21/B$8*100,0)</f>
        <v>8.5571071281220856</v>
      </c>
      <c r="D21" s="71">
        <f t="shared" si="0"/>
        <v>223714.87629809623</v>
      </c>
      <c r="E21" s="72">
        <f>IF(ISNUMBER(D21/D$8*100),D21/D$8*100,0)</f>
        <v>14.986163903305108</v>
      </c>
      <c r="F21" s="106">
        <f>[1]MercLab!D123</f>
        <v>82933.681294375972</v>
      </c>
      <c r="G21" s="72">
        <f>IF(ISNUMBER(F21/F$8*100),F21/F$8*100,0)</f>
        <v>44.913881626151074</v>
      </c>
      <c r="H21" s="71">
        <f>[1]MercLab!E123</f>
        <v>139812.85336621603</v>
      </c>
      <c r="I21" s="72">
        <f>IF(ISNUMBER(H21/H$8*100),H21/H$8*100,0)</f>
        <v>11.505751433061102</v>
      </c>
      <c r="J21" s="71">
        <f>[1]MercLab!F123</f>
        <v>968.34163750424</v>
      </c>
      <c r="K21" s="72">
        <f>IF(ISNUMBER(J21/J$8*100),J21/J$8*100,0)</f>
        <v>1.0411958814992806</v>
      </c>
      <c r="L21" s="71">
        <f>[1]MercLab!G123</f>
        <v>58059.460597527766</v>
      </c>
      <c r="M21" s="72">
        <f>IF(ISNUMBER(L21/L$8*100),L21/L$8*100,0)</f>
        <v>3.7348158030829111</v>
      </c>
      <c r="N21" s="71">
        <f>[1]MercLab!H123</f>
        <v>16612.743744720428</v>
      </c>
      <c r="O21" s="72">
        <f>IF(ISNUMBER(N21/N$8*100),N21/N$8*100,0)</f>
        <v>3.7786077310502373</v>
      </c>
    </row>
    <row r="22" spans="1:15">
      <c r="A22" s="180" t="s">
        <v>64</v>
      </c>
      <c r="B22" s="106">
        <f>[1]MercLab!C124</f>
        <v>12608.13131784227</v>
      </c>
      <c r="C22" s="72">
        <f>IF(ISNUMBER(B22/B$8*100),B22/B$8*100,0)</f>
        <v>0.36157440241941169</v>
      </c>
      <c r="D22" s="106">
        <f t="shared" si="0"/>
        <v>7458.357389830664</v>
      </c>
      <c r="E22" s="72">
        <f>IF(ISNUMBER(D22/D$8*100),D22/D$8*100,0)</f>
        <v>0.49961883690065695</v>
      </c>
      <c r="F22" s="107">
        <f>[1]MercLab!D124</f>
        <v>0</v>
      </c>
      <c r="G22" s="72">
        <f>IF(ISNUMBER(F22/F$8*100),F22/F$8*100,0)</f>
        <v>0</v>
      </c>
      <c r="H22" s="106">
        <f>[1]MercLab!E124</f>
        <v>7458.357389830664</v>
      </c>
      <c r="I22" s="72">
        <f>IF(ISNUMBER(H22/H$8*100),H22/H$8*100,0)</f>
        <v>0.61377766178300353</v>
      </c>
      <c r="J22" s="106">
        <f>[1]MercLab!F124</f>
        <v>0</v>
      </c>
      <c r="K22" s="72">
        <f>IF(ISNUMBER(J22/J$8*100),J22/J$8*100,0)</f>
        <v>0</v>
      </c>
      <c r="L22" s="106">
        <f>[1]MercLab!G124</f>
        <v>4720.1423045774209</v>
      </c>
      <c r="M22" s="72">
        <f>IF(ISNUMBER(L22/L$8*100),L22/L$8*100,0)</f>
        <v>0.30363461683084592</v>
      </c>
      <c r="N22" s="106">
        <f>[1]MercLab!H124</f>
        <v>429.63162343418003</v>
      </c>
      <c r="O22" s="72">
        <f>IF(ISNUMBER(N22/N$8*100),N22/N$8*100,0)</f>
        <v>9.7720725652436585E-2</v>
      </c>
    </row>
    <row r="23" spans="1:15">
      <c r="A23"/>
      <c r="B23" s="107"/>
      <c r="C23" s="108"/>
      <c r="D23" s="107">
        <f t="shared" si="0"/>
        <v>0</v>
      </c>
      <c r="E23" s="108"/>
      <c r="F23" s="107"/>
      <c r="G23" s="108"/>
      <c r="H23" s="107"/>
      <c r="I23" s="108"/>
      <c r="J23" s="107"/>
      <c r="K23" s="108"/>
      <c r="L23" s="107"/>
      <c r="M23" s="108"/>
      <c r="N23" s="107"/>
      <c r="O23" s="108"/>
    </row>
    <row r="24" spans="1:15">
      <c r="A24" s="183" t="s">
        <v>20</v>
      </c>
      <c r="B24" s="105"/>
      <c r="C24" s="69"/>
      <c r="D24" s="105"/>
      <c r="E24" s="69"/>
      <c r="F24" s="105"/>
      <c r="G24" s="69"/>
      <c r="H24" s="105"/>
      <c r="I24" s="69"/>
      <c r="J24" s="105"/>
      <c r="K24" s="69"/>
      <c r="L24" s="105"/>
      <c r="M24" s="69"/>
      <c r="N24" s="105"/>
      <c r="O24" s="69"/>
    </row>
    <row r="25" spans="1:15">
      <c r="A25" s="181" t="s">
        <v>49</v>
      </c>
      <c r="B25" s="106">
        <f>[1]MercLab!C126</f>
        <v>19977.849178465764</v>
      </c>
      <c r="C25" s="72">
        <f t="shared" ref="C25:C33" si="1">IF(ISNUMBER(B25/B$8*100),B25/B$8*100,0)</f>
        <v>0.57292224329125274</v>
      </c>
      <c r="D25" s="106">
        <f t="shared" si="0"/>
        <v>830.9035967758</v>
      </c>
      <c r="E25" s="72">
        <f t="shared" ref="E25:E33" si="2">IF(ISNUMBER(D25/D$8*100),D25/D$8*100,0)</f>
        <v>5.5660391008310613E-2</v>
      </c>
      <c r="F25" s="106">
        <f>[1]MercLab!D126</f>
        <v>0</v>
      </c>
      <c r="G25" s="72">
        <f t="shared" ref="G25:G33" si="3">IF(ISNUMBER(F25/F$8*100),F25/F$8*100,0)</f>
        <v>0</v>
      </c>
      <c r="H25" s="106">
        <f>[1]MercLab!E126</f>
        <v>830.9035967758</v>
      </c>
      <c r="I25" s="72">
        <f t="shared" ref="I25:I33" si="4">IF(ISNUMBER(H25/H$8*100),H25/H$8*100,0)</f>
        <v>6.8378335890889375E-2</v>
      </c>
      <c r="J25" s="106">
        <f>[1]MercLab!F126</f>
        <v>0</v>
      </c>
      <c r="K25" s="72">
        <f t="shared" ref="K25:K33" si="5">IF(ISNUMBER(J25/J$8*100),J25/J$8*100,0)</f>
        <v>0</v>
      </c>
      <c r="L25" s="106">
        <f>[1]MercLab!G126</f>
        <v>1259.08987674578</v>
      </c>
      <c r="M25" s="72">
        <f t="shared" ref="M25:M33" si="6">IF(ISNUMBER(L25/L$8*100),L25/L$8*100,0)</f>
        <v>8.0994014081007315E-2</v>
      </c>
      <c r="N25" s="106">
        <f>[1]MercLab!H126</f>
        <v>17887.855704944181</v>
      </c>
      <c r="O25" s="72">
        <f t="shared" ref="O25:O33" si="7">IF(ISNUMBER(N25/N$8*100),N25/N$8*100,0)</f>
        <v>4.0686349526154482</v>
      </c>
    </row>
    <row r="26" spans="1:15">
      <c r="A26" s="181" t="s">
        <v>50</v>
      </c>
      <c r="B26" s="106">
        <f>[1]MercLab!C127</f>
        <v>126359.65325388801</v>
      </c>
      <c r="C26" s="72">
        <f t="shared" si="1"/>
        <v>3.6237262258319856</v>
      </c>
      <c r="D26" s="106">
        <f t="shared" si="0"/>
        <v>27329.585657563224</v>
      </c>
      <c r="E26" s="72">
        <f t="shared" si="2"/>
        <v>1.830748392109248</v>
      </c>
      <c r="F26" s="106">
        <f>[1]MercLab!D127</f>
        <v>0</v>
      </c>
      <c r="G26" s="72">
        <f t="shared" si="3"/>
        <v>0</v>
      </c>
      <c r="H26" s="106">
        <f>[1]MercLab!E127</f>
        <v>23868.533229731584</v>
      </c>
      <c r="I26" s="72">
        <f t="shared" si="4"/>
        <v>1.964235789492945</v>
      </c>
      <c r="J26" s="106">
        <f>[1]MercLab!F127</f>
        <v>3461.0524278316398</v>
      </c>
      <c r="K26" s="72">
        <f t="shared" si="5"/>
        <v>3.7214484991053696</v>
      </c>
      <c r="L26" s="106">
        <f>[1]MercLab!G127</f>
        <v>7863.6171374035639</v>
      </c>
      <c r="M26" s="72">
        <f t="shared" si="6"/>
        <v>0.50584626952974143</v>
      </c>
      <c r="N26" s="106">
        <f>[1]MercLab!H127</f>
        <v>91166.450458921274</v>
      </c>
      <c r="O26" s="72">
        <f t="shared" si="7"/>
        <v>20.736024091502987</v>
      </c>
    </row>
    <row r="27" spans="1:15">
      <c r="A27" s="181" t="s">
        <v>51</v>
      </c>
      <c r="B27" s="106">
        <f>[1]MercLab!C128</f>
        <v>309248.1988902954</v>
      </c>
      <c r="C27" s="72">
        <f t="shared" si="1"/>
        <v>8.8685809097500687</v>
      </c>
      <c r="D27" s="106">
        <f t="shared" si="0"/>
        <v>137772.20354532948</v>
      </c>
      <c r="E27" s="72">
        <f t="shared" si="2"/>
        <v>9.2290546691167474</v>
      </c>
      <c r="F27" s="106">
        <f>[1]MercLab!D128</f>
        <v>1162.9929569661599</v>
      </c>
      <c r="G27" s="72">
        <f t="shared" si="3"/>
        <v>0.62983491370432776</v>
      </c>
      <c r="H27" s="106">
        <f>[1]MercLab!E128</f>
        <v>124166.44375431634</v>
      </c>
      <c r="I27" s="72">
        <f t="shared" si="4"/>
        <v>10.218146642228069</v>
      </c>
      <c r="J27" s="106">
        <f>[1]MercLab!F128</f>
        <v>12442.766834046988</v>
      </c>
      <c r="K27" s="72">
        <f t="shared" si="5"/>
        <v>13.378912028874563</v>
      </c>
      <c r="L27" s="106">
        <f>[1]MercLab!G128</f>
        <v>37962.208389893742</v>
      </c>
      <c r="M27" s="72">
        <f t="shared" si="6"/>
        <v>2.4420112476990363</v>
      </c>
      <c r="N27" s="106">
        <f>[1]MercLab!H128</f>
        <v>133513.78695507246</v>
      </c>
      <c r="O27" s="72">
        <f t="shared" si="7"/>
        <v>30.368025615910753</v>
      </c>
    </row>
    <row r="28" spans="1:15">
      <c r="A28" s="181" t="s">
        <v>52</v>
      </c>
      <c r="B28" s="106">
        <f>[1]MercLab!C129</f>
        <v>565438.48387297243</v>
      </c>
      <c r="C28" s="72">
        <f t="shared" si="1"/>
        <v>16.215573645079782</v>
      </c>
      <c r="D28" s="106">
        <f t="shared" si="0"/>
        <v>350630.11593179556</v>
      </c>
      <c r="E28" s="72">
        <f t="shared" si="2"/>
        <v>23.487934614536293</v>
      </c>
      <c r="F28" s="107">
        <f>[1]MercLab!D129</f>
        <v>18542.93761021769</v>
      </c>
      <c r="G28" s="72">
        <f t="shared" si="3"/>
        <v>10.04218421066158</v>
      </c>
      <c r="H28" s="106">
        <f>[1]MercLab!E129</f>
        <v>309744.19628283673</v>
      </c>
      <c r="I28" s="72">
        <f t="shared" si="4"/>
        <v>25.490072224824239</v>
      </c>
      <c r="J28" s="106">
        <f>[1]MercLab!F129</f>
        <v>22342.982038741138</v>
      </c>
      <c r="K28" s="72">
        <f t="shared" si="5"/>
        <v>24.023980770988807</v>
      </c>
      <c r="L28" s="106">
        <f>[1]MercLab!G129</f>
        <v>124926.36294255688</v>
      </c>
      <c r="M28" s="72">
        <f t="shared" si="6"/>
        <v>8.0361916858628213</v>
      </c>
      <c r="N28" s="106">
        <f>[1]MercLab!H129</f>
        <v>89882.004998614822</v>
      </c>
      <c r="O28" s="72">
        <f t="shared" si="7"/>
        <v>20.443873943339248</v>
      </c>
    </row>
    <row r="29" spans="1:15">
      <c r="A29" s="181" t="s">
        <v>53</v>
      </c>
      <c r="B29" s="107">
        <f>[1]MercLab!C130</f>
        <v>395036.44865471654</v>
      </c>
      <c r="C29" s="72">
        <f t="shared" si="1"/>
        <v>11.328805534733299</v>
      </c>
      <c r="D29" s="107">
        <f t="shared" si="0"/>
        <v>232779.24277924706</v>
      </c>
      <c r="E29" s="72">
        <f t="shared" si="2"/>
        <v>15.593365730979484</v>
      </c>
      <c r="F29" s="71">
        <f>[1]MercLab!D130</f>
        <v>19775.137359676872</v>
      </c>
      <c r="G29" s="72">
        <f t="shared" si="3"/>
        <v>10.709499019593565</v>
      </c>
      <c r="H29" s="107">
        <f>[1]MercLab!E130</f>
        <v>202756.63938438924</v>
      </c>
      <c r="I29" s="72">
        <f t="shared" si="4"/>
        <v>16.685643973297928</v>
      </c>
      <c r="J29" s="107">
        <f>[1]MercLab!F130</f>
        <v>10247.466035180931</v>
      </c>
      <c r="K29" s="72">
        <f t="shared" si="5"/>
        <v>11.018445369274364</v>
      </c>
      <c r="L29" s="107">
        <f>[1]MercLab!G130</f>
        <v>132721.51815847371</v>
      </c>
      <c r="M29" s="72">
        <f t="shared" si="6"/>
        <v>8.5376339760299143</v>
      </c>
      <c r="N29" s="107">
        <f>[1]MercLab!H130</f>
        <v>29535.68771699135</v>
      </c>
      <c r="O29" s="72">
        <f t="shared" si="7"/>
        <v>6.7179618047606988</v>
      </c>
    </row>
    <row r="30" spans="1:15">
      <c r="A30" s="181" t="s">
        <v>65</v>
      </c>
      <c r="B30" s="71">
        <f>[1]MercLab!C131</f>
        <v>422121.95842044742</v>
      </c>
      <c r="C30" s="72">
        <f t="shared" si="1"/>
        <v>12.105560373407148</v>
      </c>
      <c r="D30" s="71">
        <f t="shared" si="0"/>
        <v>211549.22690585203</v>
      </c>
      <c r="E30" s="72">
        <f t="shared" si="2"/>
        <v>14.171214004580527</v>
      </c>
      <c r="F30" s="106">
        <f>[1]MercLab!D131</f>
        <v>30218.476915411997</v>
      </c>
      <c r="G30" s="72">
        <f t="shared" si="3"/>
        <v>16.365233930516862</v>
      </c>
      <c r="H30" s="71">
        <f>[1]MercLab!E131</f>
        <v>171229.34724956166</v>
      </c>
      <c r="I30" s="72">
        <f t="shared" si="4"/>
        <v>14.091138690506231</v>
      </c>
      <c r="J30" s="71">
        <f>[1]MercLab!F131</f>
        <v>10101.402740878366</v>
      </c>
      <c r="K30" s="72">
        <f t="shared" si="5"/>
        <v>10.861392843000669</v>
      </c>
      <c r="L30" s="71">
        <f>[1]MercLab!G131</f>
        <v>189290.41696783964</v>
      </c>
      <c r="M30" s="72">
        <f t="shared" si="6"/>
        <v>12.176565772189491</v>
      </c>
      <c r="N30" s="71">
        <f>[1]MercLab!H131</f>
        <v>21282.314546748683</v>
      </c>
      <c r="O30" s="72">
        <f t="shared" si="7"/>
        <v>4.8407126189823035</v>
      </c>
    </row>
    <row r="31" spans="1:15">
      <c r="A31" s="181" t="s">
        <v>66</v>
      </c>
      <c r="B31" s="106">
        <f>[1]MercLab!C132</f>
        <v>571366.7249665251</v>
      </c>
      <c r="C31" s="72">
        <f t="shared" si="1"/>
        <v>16.385582996724636</v>
      </c>
      <c r="D31" s="106">
        <f t="shared" si="0"/>
        <v>242155.44296853451</v>
      </c>
      <c r="E31" s="72">
        <f t="shared" si="2"/>
        <v>16.221456607867037</v>
      </c>
      <c r="F31" s="106">
        <f>[1]MercLab!D132</f>
        <v>44672.741296636188</v>
      </c>
      <c r="G31" s="72">
        <f t="shared" si="3"/>
        <v>24.193140629931875</v>
      </c>
      <c r="H31" s="106">
        <f>[1]MercLab!E132</f>
        <v>184824.15058561787</v>
      </c>
      <c r="I31" s="72">
        <f t="shared" si="4"/>
        <v>15.209908704850342</v>
      </c>
      <c r="J31" s="106">
        <f>[1]MercLab!F132</f>
        <v>12658.551086280468</v>
      </c>
      <c r="K31" s="72">
        <f t="shared" si="5"/>
        <v>13.610931045734112</v>
      </c>
      <c r="L31" s="106">
        <f>[1]MercLab!G132</f>
        <v>308199.4631360682</v>
      </c>
      <c r="M31" s="72">
        <f t="shared" si="6"/>
        <v>19.825678943205169</v>
      </c>
      <c r="N31" s="106">
        <f>[1]MercLab!H132</f>
        <v>21011.818861915697</v>
      </c>
      <c r="O31" s="72">
        <f t="shared" si="7"/>
        <v>4.7791877377446408</v>
      </c>
    </row>
    <row r="32" spans="1:15">
      <c r="A32" s="181" t="s">
        <v>67</v>
      </c>
      <c r="B32" s="106">
        <f>[1]MercLab!C133</f>
        <v>702079.15749364614</v>
      </c>
      <c r="C32" s="72">
        <f t="shared" si="1"/>
        <v>20.134137678487722</v>
      </c>
      <c r="D32" s="106">
        <f t="shared" si="0"/>
        <v>220599.03194450488</v>
      </c>
      <c r="E32" s="72">
        <f t="shared" si="2"/>
        <v>14.777440393484115</v>
      </c>
      <c r="F32" s="106">
        <f>[1]MercLab!D133</f>
        <v>54467.956847514208</v>
      </c>
      <c r="G32" s="72">
        <f t="shared" si="3"/>
        <v>29.497875025999299</v>
      </c>
      <c r="H32" s="106">
        <f>[1]MercLab!E133</f>
        <v>149068.90056834277</v>
      </c>
      <c r="I32" s="72">
        <f t="shared" si="4"/>
        <v>12.267468083542427</v>
      </c>
      <c r="J32" s="106">
        <f>[1]MercLab!F133</f>
        <v>17062.174528647909</v>
      </c>
      <c r="K32" s="72">
        <f t="shared" si="5"/>
        <v>18.345865922317468</v>
      </c>
      <c r="L32" s="106">
        <f>[1]MercLab!G133</f>
        <v>458728.64726072014</v>
      </c>
      <c r="M32" s="72">
        <f t="shared" si="6"/>
        <v>29.508834279268804</v>
      </c>
      <c r="N32" s="106">
        <f>[1]MercLab!H133</f>
        <v>22751.478288423976</v>
      </c>
      <c r="O32" s="72">
        <f t="shared" si="7"/>
        <v>5.1748773757364184</v>
      </c>
    </row>
    <row r="33" spans="1:15">
      <c r="A33" s="180" t="s">
        <v>121</v>
      </c>
      <c r="B33" s="106">
        <f>[1]MercLab!C134</f>
        <v>375380.34931097523</v>
      </c>
      <c r="C33" s="72">
        <f t="shared" si="1"/>
        <v>10.765110392690143</v>
      </c>
      <c r="D33" s="106">
        <f t="shared" si="0"/>
        <v>69163.732417156993</v>
      </c>
      <c r="E33" s="72">
        <f t="shared" si="2"/>
        <v>4.6331251963178985</v>
      </c>
      <c r="F33" s="107">
        <f>[1]MercLab!D134</f>
        <v>15810.199798037189</v>
      </c>
      <c r="G33" s="72">
        <f t="shared" si="3"/>
        <v>8.5622322695929114</v>
      </c>
      <c r="H33" s="106">
        <f>[1]MercLab!E134</f>
        <v>48667.098131466024</v>
      </c>
      <c r="I33" s="72">
        <f t="shared" si="4"/>
        <v>4.0050075553664755</v>
      </c>
      <c r="J33" s="106">
        <f>[1]MercLab!F134</f>
        <v>4686.4344876537798</v>
      </c>
      <c r="K33" s="72">
        <f t="shared" si="5"/>
        <v>5.0390235207044292</v>
      </c>
      <c r="L33" s="106">
        <f>[1]MercLab!G134</f>
        <v>293595.50410511903</v>
      </c>
      <c r="M33" s="72">
        <f t="shared" si="6"/>
        <v>18.886243812133923</v>
      </c>
      <c r="N33" s="106">
        <f>[1]MercLab!H134</f>
        <v>12621.11278869853</v>
      </c>
      <c r="O33" s="72">
        <f t="shared" si="7"/>
        <v>2.8707018594077431</v>
      </c>
    </row>
    <row r="34" spans="1:15">
      <c r="A34" s="182"/>
      <c r="B34" s="107"/>
      <c r="C34" s="72"/>
      <c r="D34" s="107"/>
      <c r="E34" s="72"/>
      <c r="F34" s="107"/>
      <c r="G34" s="72"/>
      <c r="H34" s="107"/>
      <c r="I34" s="72"/>
      <c r="J34" s="107"/>
      <c r="K34" s="72"/>
      <c r="L34" s="107"/>
      <c r="M34" s="72"/>
      <c r="N34" s="107"/>
      <c r="O34" s="72"/>
    </row>
    <row r="35" spans="1:15">
      <c r="A35" s="178" t="s">
        <v>15</v>
      </c>
      <c r="B35" s="105"/>
      <c r="C35" s="69"/>
      <c r="D35" s="105"/>
      <c r="E35" s="69"/>
      <c r="F35" s="105"/>
      <c r="G35" s="69"/>
      <c r="H35" s="105"/>
      <c r="I35" s="69"/>
      <c r="J35" s="105"/>
      <c r="K35" s="69"/>
      <c r="L35" s="105"/>
      <c r="M35" s="69"/>
      <c r="N35" s="105"/>
      <c r="O35" s="69"/>
    </row>
    <row r="36" spans="1:15">
      <c r="A36" s="180" t="s">
        <v>72</v>
      </c>
      <c r="B36" s="106">
        <f>[1]MercLab!C136</f>
        <v>2227000.1327829161</v>
      </c>
      <c r="C36" s="72">
        <f t="shared" ref="C36:C47" si="8">IF(ISNUMBER(B36/B$8*100),B36/B$8*100,0)</f>
        <v>63.865629402148237</v>
      </c>
      <c r="D36" s="106">
        <f t="shared" si="0"/>
        <v>986931.79414755525</v>
      </c>
      <c r="E36" s="72">
        <f t="shared" ref="E36:E47" si="9">IF(ISNUMBER(D36/D$8*100),D36/D$8*100,0)</f>
        <v>66.112374256106193</v>
      </c>
      <c r="F36" s="106">
        <f>[1]MercLab!D136</f>
        <v>80648.308278848475</v>
      </c>
      <c r="G36" s="72">
        <f t="shared" ref="G36:G47" si="10">IF(ISNUMBER(F36/F$8*100),F36/F$8*100,0)</f>
        <v>43.676206275328774</v>
      </c>
      <c r="H36" s="106">
        <f>[1]MercLab!E136</f>
        <v>901247.64451961371</v>
      </c>
      <c r="I36" s="72">
        <f t="shared" ref="I36:I47" si="11">IF(ISNUMBER(H36/H$8*100),H36/H$8*100,0)</f>
        <v>74.167225171445864</v>
      </c>
      <c r="J36" s="106">
        <f>[1]MercLab!F136</f>
        <v>5035.8413490930016</v>
      </c>
      <c r="K36" s="72">
        <f t="shared" ref="K36:K47" si="12">IF(ISNUMBER(J36/J$8*100),J36/J$8*100,0)</f>
        <v>5.4147183901678044</v>
      </c>
      <c r="L36" s="106">
        <f>[1]MercLab!G136</f>
        <v>960378.108103215</v>
      </c>
      <c r="M36" s="72">
        <f t="shared" ref="M36:M47" si="13">IF(ISNUMBER(L36/L$8*100),L36/L$8*100,0)</f>
        <v>61.778654127411691</v>
      </c>
      <c r="N36" s="106">
        <f>[1]MercLab!H136</f>
        <v>279690.23053210403</v>
      </c>
      <c r="O36" s="72">
        <f t="shared" ref="O36:O47" si="14">IF(ISNUMBER(N36/N$8*100),N36/N$8*100,0)</f>
        <v>63.616202334048388</v>
      </c>
    </row>
    <row r="37" spans="1:15">
      <c r="A37" s="180" t="s">
        <v>4</v>
      </c>
      <c r="B37" s="106">
        <f>[1]MercLab!C137</f>
        <v>1260008.6912590454</v>
      </c>
      <c r="C37" s="72">
        <f t="shared" si="8"/>
        <v>36.134370597848637</v>
      </c>
      <c r="D37" s="106">
        <f t="shared" si="0"/>
        <v>505877.69159920514</v>
      </c>
      <c r="E37" s="72">
        <f t="shared" si="9"/>
        <v>33.887625743893523</v>
      </c>
      <c r="F37" s="107">
        <f>[1]MercLab!D137</f>
        <v>104002.13450561198</v>
      </c>
      <c r="G37" s="72">
        <f t="shared" si="10"/>
        <v>56.323793724671724</v>
      </c>
      <c r="H37" s="106">
        <f>[1]MercLab!E137</f>
        <v>313908.56826342479</v>
      </c>
      <c r="I37" s="72">
        <f t="shared" si="11"/>
        <v>25.832774828553724</v>
      </c>
      <c r="J37" s="106">
        <f>[1]MercLab!F137</f>
        <v>87966.988830168397</v>
      </c>
      <c r="K37" s="72">
        <f t="shared" si="12"/>
        <v>94.58528160983218</v>
      </c>
      <c r="L37" s="106">
        <f>[1]MercLab!G137</f>
        <v>594168.71987161075</v>
      </c>
      <c r="M37" s="72">
        <f t="shared" si="13"/>
        <v>38.221345872588543</v>
      </c>
      <c r="N37" s="106">
        <f>[1]MercLab!H137</f>
        <v>159962.27978822717</v>
      </c>
      <c r="O37" s="72">
        <f t="shared" si="14"/>
        <v>36.383797665951903</v>
      </c>
    </row>
    <row r="38" spans="1:15">
      <c r="A38" s="182"/>
      <c r="B38" s="107"/>
      <c r="C38" s="72"/>
      <c r="D38" s="107"/>
      <c r="E38" s="72"/>
      <c r="F38" s="107"/>
      <c r="G38" s="72"/>
      <c r="H38" s="107"/>
      <c r="I38" s="72"/>
      <c r="J38" s="107"/>
      <c r="K38" s="72"/>
      <c r="L38" s="107"/>
      <c r="M38" s="72"/>
      <c r="N38" s="107"/>
      <c r="O38" s="72"/>
    </row>
    <row r="39" spans="1:15">
      <c r="A39" s="178" t="s">
        <v>133</v>
      </c>
      <c r="B39" s="105">
        <f>[1]MercLab!C138</f>
        <v>2931951.0268777292</v>
      </c>
      <c r="C39" s="69">
        <f>IF(ISNUMBER(B39/B$8*100),B39/B$8*100,0)</f>
        <v>84.082122381298447</v>
      </c>
      <c r="D39" s="105">
        <f t="shared" si="0"/>
        <v>1478193.4241049592</v>
      </c>
      <c r="E39" s="69">
        <f>IF(ISNUMBER(D39/D$8*100),D39/D$8*100,0)</f>
        <v>99.020902413780306</v>
      </c>
      <c r="F39" s="105">
        <f>[1]MercLab!D138</f>
        <v>178557.99270415798</v>
      </c>
      <c r="G39" s="69">
        <f>IF(ISNUMBER(F39/F$8*100),F39/F$8*100,0)</f>
        <v>96.70054943360563</v>
      </c>
      <c r="H39" s="105">
        <f>[1]MercLab!E138</f>
        <v>1207128.524771197</v>
      </c>
      <c r="I39" s="69">
        <f>IF(ISNUMBER(H39/H$8*100),H39/H$8*100,0)</f>
        <v>99.339369874638521</v>
      </c>
      <c r="J39" s="105">
        <f>[1]MercLab!F138</f>
        <v>92506.906629604375</v>
      </c>
      <c r="K39" s="69">
        <f>IF(ISNUMBER(J39/J$8*100),J39/J$8*100,0)</f>
        <v>99.466765098759723</v>
      </c>
      <c r="L39" s="105">
        <f>[1]MercLab!G138</f>
        <v>1453757.6027726433</v>
      </c>
      <c r="M39" s="69">
        <f>IF(ISNUMBER(L39/L$8*100),L39/L$8*100,0)</f>
        <v>93.51648831746796</v>
      </c>
      <c r="N39" s="105">
        <f>[1]MercLab!H138</f>
        <v>0</v>
      </c>
      <c r="O39" s="69">
        <f>IF(ISNUMBER(N39/N$8*100),N39/N$8*100,0)</f>
        <v>0</v>
      </c>
    </row>
    <row r="40" spans="1:15">
      <c r="A40" s="175" t="s">
        <v>126</v>
      </c>
      <c r="B40" s="106">
        <f>SUM(B41:B43)</f>
        <v>2294256.822237079</v>
      </c>
      <c r="C40" s="72">
        <f t="shared" si="8"/>
        <v>65.794408273897716</v>
      </c>
      <c r="D40" s="106">
        <f t="shared" si="0"/>
        <v>1041498.3594955084</v>
      </c>
      <c r="E40" s="72">
        <f t="shared" si="9"/>
        <v>69.767667571760384</v>
      </c>
      <c r="F40" s="106">
        <f>SUM(F41:F43)</f>
        <v>52515.746100138145</v>
      </c>
      <c r="G40" s="72">
        <f t="shared" si="10"/>
        <v>28.440628307314274</v>
      </c>
      <c r="H40" s="106">
        <f>SUM(H41:H43)</f>
        <v>900169.36696853163</v>
      </c>
      <c r="I40" s="72">
        <f t="shared" si="11"/>
        <v>74.078489456667882</v>
      </c>
      <c r="J40" s="106">
        <f>SUM(J41:J43)</f>
        <v>88813.246426838567</v>
      </c>
      <c r="K40" s="72">
        <f t="shared" si="12"/>
        <v>95.495208323932175</v>
      </c>
      <c r="L40" s="106">
        <f>SUM(L41:L43)</f>
        <v>1252758.4627415845</v>
      </c>
      <c r="M40" s="72">
        <f t="shared" si="13"/>
        <v>80.586730499048983</v>
      </c>
      <c r="N40" s="106">
        <f>SUM(N41:N43)</f>
        <v>0</v>
      </c>
      <c r="O40" s="72">
        <f t="shared" si="14"/>
        <v>0</v>
      </c>
    </row>
    <row r="41" spans="1:15">
      <c r="A41" s="176" t="s">
        <v>136</v>
      </c>
      <c r="B41" s="106">
        <f>[1]MercLab!C139</f>
        <v>1070025.8371640297</v>
      </c>
      <c r="C41" s="72">
        <f t="shared" si="8"/>
        <v>30.68606622921239</v>
      </c>
      <c r="D41" s="106">
        <f t="shared" si="0"/>
        <v>319960.33264027903</v>
      </c>
      <c r="E41" s="72">
        <f t="shared" si="9"/>
        <v>21.433433783428953</v>
      </c>
      <c r="F41" s="106">
        <f>[1]MercLab!D139</f>
        <v>18793.875022839013</v>
      </c>
      <c r="G41" s="72">
        <f t="shared" si="10"/>
        <v>10.178082835564549</v>
      </c>
      <c r="H41" s="106">
        <f>[1]MercLab!E139</f>
        <v>280839.56400886195</v>
      </c>
      <c r="I41" s="72">
        <f t="shared" si="11"/>
        <v>23.111395971523837</v>
      </c>
      <c r="J41" s="106">
        <f>[1]MercLab!F139</f>
        <v>20326.893608578059</v>
      </c>
      <c r="K41" s="72">
        <f t="shared" si="12"/>
        <v>21.856209718992751</v>
      </c>
      <c r="L41" s="106">
        <f>[1]MercLab!G139</f>
        <v>750065.50452375878</v>
      </c>
      <c r="M41" s="72">
        <f t="shared" si="13"/>
        <v>48.249785148055189</v>
      </c>
      <c r="N41" s="106">
        <f>[1]MercLab!H139</f>
        <v>0</v>
      </c>
      <c r="O41" s="72">
        <f t="shared" si="14"/>
        <v>0</v>
      </c>
    </row>
    <row r="42" spans="1:15">
      <c r="A42" s="176" t="s">
        <v>137</v>
      </c>
      <c r="B42" s="106">
        <f>[1]MercLab!C140</f>
        <v>1223484.2090616352</v>
      </c>
      <c r="C42" s="72">
        <f t="shared" si="8"/>
        <v>35.086926096257969</v>
      </c>
      <c r="D42" s="106">
        <f t="shared" si="0"/>
        <v>721288.61973693664</v>
      </c>
      <c r="E42" s="72">
        <f t="shared" si="9"/>
        <v>48.317526558060322</v>
      </c>
      <c r="F42" s="106">
        <f>[1]MercLab!D140</f>
        <v>33721.871077299133</v>
      </c>
      <c r="G42" s="72">
        <f t="shared" si="10"/>
        <v>18.262545471749725</v>
      </c>
      <c r="H42" s="106">
        <f>[1]MercLab!E140</f>
        <v>619080.39584137697</v>
      </c>
      <c r="I42" s="72">
        <f t="shared" si="11"/>
        <v>50.946568789169234</v>
      </c>
      <c r="J42" s="106">
        <f>[1]MercLab!F140</f>
        <v>68486.352818260508</v>
      </c>
      <c r="K42" s="72">
        <f t="shared" si="12"/>
        <v>73.638998604939431</v>
      </c>
      <c r="L42" s="106">
        <f>[1]MercLab!G140</f>
        <v>502195.5893247046</v>
      </c>
      <c r="M42" s="72">
        <f t="shared" si="13"/>
        <v>32.304950889059889</v>
      </c>
      <c r="N42" s="106">
        <f>[1]MercLab!H140</f>
        <v>0</v>
      </c>
      <c r="O42" s="72">
        <f t="shared" si="14"/>
        <v>0</v>
      </c>
    </row>
    <row r="43" spans="1:15">
      <c r="A43" s="176" t="s">
        <v>138</v>
      </c>
      <c r="B43" s="106">
        <f>[1]MercLab!C141</f>
        <v>746.77601141396008</v>
      </c>
      <c r="C43" s="72">
        <f t="shared" si="8"/>
        <v>2.1415948427349042E-2</v>
      </c>
      <c r="D43" s="106">
        <f t="shared" si="0"/>
        <v>249.40711829272001</v>
      </c>
      <c r="E43" s="72">
        <f t="shared" si="9"/>
        <v>1.6707230271112348E-2</v>
      </c>
      <c r="F43" s="106">
        <f>[1]MercLab!D141</f>
        <v>0</v>
      </c>
      <c r="G43" s="72">
        <f t="shared" si="10"/>
        <v>0</v>
      </c>
      <c r="H43" s="106">
        <f>[1]MercLab!E141</f>
        <v>249.40711829272001</v>
      </c>
      <c r="I43" s="72">
        <f t="shared" si="11"/>
        <v>2.0524695974808767E-2</v>
      </c>
      <c r="J43" s="106">
        <f>[1]MercLab!F141</f>
        <v>0</v>
      </c>
      <c r="K43" s="72">
        <f t="shared" si="12"/>
        <v>0</v>
      </c>
      <c r="L43" s="106">
        <f>[1]MercLab!G141</f>
        <v>497.36889312124003</v>
      </c>
      <c r="M43" s="72">
        <f t="shared" si="13"/>
        <v>3.1994461933911943E-2</v>
      </c>
      <c r="N43" s="106">
        <f>[1]MercLab!H141</f>
        <v>0</v>
      </c>
      <c r="O43" s="72">
        <f t="shared" si="14"/>
        <v>0</v>
      </c>
    </row>
    <row r="44" spans="1:15">
      <c r="A44" s="175" t="s">
        <v>127</v>
      </c>
      <c r="B44" s="106">
        <f>[1]MercLab!C142</f>
        <v>470167.83220435557</v>
      </c>
      <c r="C44" s="72">
        <f t="shared" si="8"/>
        <v>13.483413892235193</v>
      </c>
      <c r="D44" s="106">
        <f t="shared" si="0"/>
        <v>336985.92889435089</v>
      </c>
      <c r="E44" s="72">
        <f t="shared" si="9"/>
        <v>22.573940754789394</v>
      </c>
      <c r="F44" s="71">
        <f>[1]MercLab!D142</f>
        <v>83965.671492888287</v>
      </c>
      <c r="G44" s="72">
        <f t="shared" si="10"/>
        <v>45.47277018495997</v>
      </c>
      <c r="H44" s="106">
        <f>[1]MercLab!E142</f>
        <v>249326.59719869701</v>
      </c>
      <c r="I44" s="72">
        <f t="shared" si="11"/>
        <v>20.518069576229234</v>
      </c>
      <c r="J44" s="106">
        <f>[1]MercLab!F142</f>
        <v>3693.6602027656199</v>
      </c>
      <c r="K44" s="72">
        <f t="shared" si="12"/>
        <v>3.9715567748273366</v>
      </c>
      <c r="L44" s="106">
        <f>[1]MercLab!G142</f>
        <v>133181.90331000875</v>
      </c>
      <c r="M44" s="72">
        <f t="shared" si="13"/>
        <v>8.5672493689695273</v>
      </c>
      <c r="N44" s="106">
        <f>[1]MercLab!H142</f>
        <v>0</v>
      </c>
      <c r="O44" s="72">
        <f t="shared" si="14"/>
        <v>0</v>
      </c>
    </row>
    <row r="45" spans="1:15">
      <c r="A45" s="175" t="s">
        <v>128</v>
      </c>
      <c r="B45" s="71">
        <f>[1]MercLab!C143</f>
        <v>104996.35500678317</v>
      </c>
      <c r="C45" s="72">
        <f t="shared" si="8"/>
        <v>3.0110722485948145</v>
      </c>
      <c r="D45" s="71">
        <f t="shared" si="0"/>
        <v>69989.32198081995</v>
      </c>
      <c r="E45" s="72">
        <f t="shared" si="9"/>
        <v>4.688429612021686</v>
      </c>
      <c r="F45" s="106">
        <f>[1]MercLab!D143</f>
        <v>30774.852686892209</v>
      </c>
      <c r="G45" s="72">
        <f t="shared" si="10"/>
        <v>16.666546921209044</v>
      </c>
      <c r="H45" s="71">
        <f>[1]MercLab!E143</f>
        <v>39214.469293927737</v>
      </c>
      <c r="I45" s="72">
        <f t="shared" si="11"/>
        <v>3.2271134263565808</v>
      </c>
      <c r="J45" s="71">
        <f>[1]MercLab!F143</f>
        <v>0</v>
      </c>
      <c r="K45" s="72">
        <f t="shared" si="12"/>
        <v>0</v>
      </c>
      <c r="L45" s="71">
        <f>[1]MercLab!G143</f>
        <v>35007.033025963588</v>
      </c>
      <c r="M45" s="72">
        <f t="shared" si="13"/>
        <v>2.2519124156310442</v>
      </c>
      <c r="N45" s="71">
        <f>[1]MercLab!H143</f>
        <v>0</v>
      </c>
      <c r="O45" s="72">
        <f t="shared" si="14"/>
        <v>0</v>
      </c>
    </row>
    <row r="46" spans="1:15">
      <c r="A46" s="175" t="s">
        <v>129</v>
      </c>
      <c r="B46" s="106">
        <f>[1]MercLab!C144</f>
        <v>24193.484394209459</v>
      </c>
      <c r="C46" s="72">
        <f t="shared" si="8"/>
        <v>0.69381769920974445</v>
      </c>
      <c r="D46" s="106">
        <f t="shared" si="0"/>
        <v>15421.196377937846</v>
      </c>
      <c r="E46" s="72">
        <f t="shared" si="9"/>
        <v>1.0330317783466876</v>
      </c>
      <c r="F46" s="106">
        <f>[1]MercLab!D144</f>
        <v>6718.6965245517622</v>
      </c>
      <c r="G46" s="72">
        <f t="shared" si="10"/>
        <v>3.6386029858560502</v>
      </c>
      <c r="H46" s="106">
        <f>[1]MercLab!E144</f>
        <v>8702.4998533860835</v>
      </c>
      <c r="I46" s="72">
        <f t="shared" si="11"/>
        <v>0.71616305474462039</v>
      </c>
      <c r="J46" s="106">
        <f>[1]MercLab!F144</f>
        <v>0</v>
      </c>
      <c r="K46" s="72">
        <f t="shared" si="12"/>
        <v>0</v>
      </c>
      <c r="L46" s="106">
        <f>[1]MercLab!G144</f>
        <v>8772.2880162716465</v>
      </c>
      <c r="M46" s="72">
        <f t="shared" si="13"/>
        <v>0.56429873056315061</v>
      </c>
      <c r="N46" s="106">
        <f>[1]MercLab!H144</f>
        <v>0</v>
      </c>
      <c r="O46" s="72">
        <f t="shared" si="14"/>
        <v>0</v>
      </c>
    </row>
    <row r="47" spans="1:15">
      <c r="A47" s="175" t="s">
        <v>130</v>
      </c>
      <c r="B47" s="106">
        <f>[1]MercLab!C145</f>
        <v>38336.53303517017</v>
      </c>
      <c r="C47" s="72">
        <f t="shared" si="8"/>
        <v>1.0994102673572026</v>
      </c>
      <c r="D47" s="106">
        <f t="shared" si="0"/>
        <v>14298.617356346425</v>
      </c>
      <c r="E47" s="72">
        <f t="shared" si="9"/>
        <v>0.95783269686243122</v>
      </c>
      <c r="F47" s="107">
        <f>[1]MercLab!D145</f>
        <v>4583.0258996887605</v>
      </c>
      <c r="G47" s="72">
        <f t="shared" si="10"/>
        <v>2.482001034266935</v>
      </c>
      <c r="H47" s="106">
        <f>[1]MercLab!E145</f>
        <v>9715.5914566576648</v>
      </c>
      <c r="I47" s="72">
        <f t="shared" si="11"/>
        <v>0.79953436064045436</v>
      </c>
      <c r="J47" s="106">
        <f>[1]MercLab!F145</f>
        <v>0</v>
      </c>
      <c r="K47" s="72">
        <f t="shared" si="12"/>
        <v>0</v>
      </c>
      <c r="L47" s="106">
        <f>[1]MercLab!G145</f>
        <v>24037.915678823836</v>
      </c>
      <c r="M47" s="72">
        <f t="shared" si="13"/>
        <v>1.5462973032558374</v>
      </c>
      <c r="N47" s="106">
        <f>[1]MercLab!H145</f>
        <v>0</v>
      </c>
      <c r="O47" s="72">
        <f t="shared" si="14"/>
        <v>0</v>
      </c>
    </row>
    <row r="48" spans="1:15">
      <c r="A48" s="60"/>
      <c r="B48" s="107"/>
      <c r="C48" s="108"/>
      <c r="D48" s="107">
        <f t="shared" si="0"/>
        <v>0</v>
      </c>
      <c r="E48" s="108"/>
      <c r="F48" s="107"/>
      <c r="G48" s="108"/>
      <c r="H48" s="107"/>
      <c r="I48" s="108"/>
      <c r="J48" s="107"/>
      <c r="K48" s="108"/>
      <c r="L48" s="107"/>
      <c r="M48" s="108"/>
      <c r="N48" s="107"/>
      <c r="O48" s="108"/>
    </row>
    <row r="49" spans="1:15">
      <c r="A49" s="185" t="s">
        <v>16</v>
      </c>
      <c r="B49" s="105"/>
      <c r="C49" s="69"/>
      <c r="D49" s="105"/>
      <c r="E49" s="69"/>
      <c r="F49" s="105"/>
      <c r="G49" s="69"/>
      <c r="H49" s="105"/>
      <c r="I49" s="69"/>
      <c r="J49" s="105"/>
      <c r="K49" s="69"/>
      <c r="L49" s="105"/>
      <c r="M49" s="69"/>
      <c r="N49" s="105"/>
      <c r="O49" s="69"/>
    </row>
    <row r="50" spans="1:15">
      <c r="A50" s="184" t="s">
        <v>46</v>
      </c>
      <c r="B50" s="71">
        <f>[1]MercLab!C147</f>
        <v>1257109.9569612087</v>
      </c>
      <c r="C50" s="72">
        <f>IF(ISNUMBER(B50/B$8*100),B50/B$8*100,0)</f>
        <v>36.0512410606404</v>
      </c>
      <c r="D50" s="71">
        <f t="shared" si="0"/>
        <v>344501.16662624944</v>
      </c>
      <c r="E50" s="72">
        <f>IF(ISNUMBER(D50/D$8*100),D50/D$8*100,0)</f>
        <v>23.077369879781802</v>
      </c>
      <c r="F50" s="71">
        <f>[1]MercLab!D147</f>
        <v>249.40711829272001</v>
      </c>
      <c r="G50" s="72">
        <f>IF(ISNUMBER(F50/F$8*100),F50/F$8*100,0)</f>
        <v>0.13506987285367641</v>
      </c>
      <c r="H50" s="71">
        <f>[1]MercLab!E147</f>
        <v>344251.75950795674</v>
      </c>
      <c r="I50" s="72">
        <f>IF(ISNUMBER(H50/H$8*100),H50/H$8*100,0)</f>
        <v>28.32983577638344</v>
      </c>
      <c r="J50" s="71">
        <f>[1]MercLab!F147</f>
        <v>0</v>
      </c>
      <c r="K50" s="72">
        <f>IF(ISNUMBER(J50/J$8*100),J50/J$8*100,0)</f>
        <v>0</v>
      </c>
      <c r="L50" s="71">
        <f>[1]MercLab!G147</f>
        <v>668617.51790782472</v>
      </c>
      <c r="M50" s="72">
        <f>IF(ISNUMBER(L50/L$8*100),L50/L$8*100,0)</f>
        <v>43.010445608696315</v>
      </c>
      <c r="N50" s="71">
        <f>[1]MercLab!H147</f>
        <v>243991.272427135</v>
      </c>
      <c r="O50" s="72">
        <f>IF(ISNUMBER(N50/N$8*100),N50/N$8*100,0)</f>
        <v>55.496390148975486</v>
      </c>
    </row>
    <row r="51" spans="1:15">
      <c r="A51" s="184" t="s">
        <v>47</v>
      </c>
      <c r="B51" s="71">
        <f>[1]MercLab!C148</f>
        <v>443405.89896356058</v>
      </c>
      <c r="C51" s="72">
        <f>IF(ISNUMBER(B51/B$8*100),B51/B$8*100,0)</f>
        <v>12.715938540401323</v>
      </c>
      <c r="D51" s="71">
        <f t="shared" si="0"/>
        <v>207566.16290888711</v>
      </c>
      <c r="E51" s="72">
        <f>IF(ISNUMBER(D51/D$8*100),D51/D$8*100,0)</f>
        <v>13.904397372251021</v>
      </c>
      <c r="F51" s="106">
        <f>[1]MercLab!D148</f>
        <v>497.36889312124003</v>
      </c>
      <c r="G51" s="72">
        <f>IF(ISNUMBER(F51/F$8*100),F51/F$8*100,0)</f>
        <v>0.2693569999730861</v>
      </c>
      <c r="H51" s="71">
        <f>[1]MercLab!E148</f>
        <v>207068.79401576586</v>
      </c>
      <c r="I51" s="72">
        <f>IF(ISNUMBER(H51/H$8*100),H51/H$8*100,0)</f>
        <v>17.040508194540774</v>
      </c>
      <c r="J51" s="71">
        <f>[1]MercLab!F148</f>
        <v>0</v>
      </c>
      <c r="K51" s="72">
        <f>IF(ISNUMBER(J51/J$8*100),J51/J$8*100,0)</f>
        <v>0</v>
      </c>
      <c r="L51" s="71">
        <f>[1]MercLab!G148</f>
        <v>189396.99157147689</v>
      </c>
      <c r="M51" s="72">
        <f>IF(ISNUMBER(L51/L$8*100),L51/L$8*100,0)</f>
        <v>12.183421442389925</v>
      </c>
      <c r="N51" s="71">
        <f>[1]MercLab!H148</f>
        <v>46442.744483188981</v>
      </c>
      <c r="O51" s="72">
        <f>IF(ISNUMBER(N51/N$8*100),N51/N$8*100,0)</f>
        <v>10.563511726420234</v>
      </c>
    </row>
    <row r="52" spans="1:15">
      <c r="A52" s="184" t="s">
        <v>68</v>
      </c>
      <c r="B52" s="106">
        <f>[1]MercLab!C149</f>
        <v>1784416.4742724583</v>
      </c>
      <c r="C52" s="72">
        <f>IF(ISNUMBER(B52/B$8*100),B52/B$8*100,0)</f>
        <v>51.173270969931153</v>
      </c>
      <c r="D52" s="106">
        <f t="shared" si="0"/>
        <v>938665.66236683622</v>
      </c>
      <c r="E52" s="72">
        <f>IF(ISNUMBER(D52/D$8*100),D52/D$8*100,0)</f>
        <v>62.879133025958581</v>
      </c>
      <c r="F52" s="106">
        <f>[1]MercLab!D149</f>
        <v>183903.66677304552</v>
      </c>
      <c r="G52" s="72">
        <f>IF(ISNUMBER(F52/F$8*100),F52/F$8*100,0)</f>
        <v>99.595573127173211</v>
      </c>
      <c r="H52" s="106">
        <f>[1]MercLab!E149</f>
        <v>661759.16541452927</v>
      </c>
      <c r="I52" s="72">
        <f>IF(ISNUMBER(H52/H$8*100),H52/H$8*100,0)</f>
        <v>54.458773156326778</v>
      </c>
      <c r="J52" s="106">
        <f>[1]MercLab!F149</f>
        <v>93002.830179261422</v>
      </c>
      <c r="K52" s="72">
        <f>IF(ISNUMBER(J52/J$8*100),J52/J$8*100,0)</f>
        <v>100</v>
      </c>
      <c r="L52" s="106">
        <f>[1]MercLab!G149</f>
        <v>696532.31849550933</v>
      </c>
      <c r="M52" s="72">
        <f>IF(ISNUMBER(L52/L$8*100),L52/L$8*100,0)</f>
        <v>44.806132948913039</v>
      </c>
      <c r="N52" s="106">
        <f>[1]MercLab!H149</f>
        <v>149218.49341000672</v>
      </c>
      <c r="O52" s="72">
        <f>IF(ISNUMBER(N52/N$8*100),N52/N$8*100,0)</f>
        <v>33.940098124604454</v>
      </c>
    </row>
    <row r="53" spans="1:15">
      <c r="A53" s="184" t="s">
        <v>64</v>
      </c>
      <c r="B53" s="106">
        <f>[1]MercLab!C150</f>
        <v>2076.4938447752002</v>
      </c>
      <c r="C53" s="72">
        <f>IF(ISNUMBER(B53/B$8*100),B53/B$8*100,0)</f>
        <v>5.9549429025194445E-2</v>
      </c>
      <c r="D53" s="106">
        <f t="shared" si="0"/>
        <v>2076.4938447752002</v>
      </c>
      <c r="E53" s="72">
        <f>IF(ISNUMBER(D53/D$8*100),D53/D$8*100,0)</f>
        <v>0.13909972200749063</v>
      </c>
      <c r="F53" s="106">
        <f>[1]MercLab!D150</f>
        <v>0</v>
      </c>
      <c r="G53" s="72">
        <f>IF(ISNUMBER(F53/F$8*100),F53/F$8*100,0)</f>
        <v>0</v>
      </c>
      <c r="H53" s="106">
        <f>[1]MercLab!E150</f>
        <v>2076.4938447752002</v>
      </c>
      <c r="I53" s="72">
        <f>IF(ISNUMBER(H53/H$8*100),H53/H$8*100,0)</f>
        <v>0.17088287274764907</v>
      </c>
      <c r="J53" s="106">
        <f>[1]MercLab!F150</f>
        <v>0</v>
      </c>
      <c r="K53" s="72">
        <f>IF(ISNUMBER(J53/J$8*100),J53/J$8*100,0)</f>
        <v>0</v>
      </c>
      <c r="L53" s="106">
        <f>[1]MercLab!G150</f>
        <v>0</v>
      </c>
      <c r="M53" s="72">
        <f>IF(ISNUMBER(L53/L$8*100),L53/L$8*100,0)</f>
        <v>0</v>
      </c>
      <c r="N53" s="106">
        <f>[1]MercLab!H150</f>
        <v>0</v>
      </c>
      <c r="O53" s="72">
        <f>IF(ISNUMBER(N53/N$8*100),N53/N$8*100,0)</f>
        <v>0</v>
      </c>
    </row>
    <row r="54" spans="1:15">
      <c r="A54" s="192"/>
      <c r="B54" s="193"/>
      <c r="C54" s="194"/>
      <c r="D54" s="193"/>
      <c r="E54" s="194"/>
      <c r="F54" s="193"/>
      <c r="G54" s="194"/>
      <c r="H54" s="193"/>
      <c r="I54" s="194"/>
      <c r="J54" s="193"/>
      <c r="K54" s="194"/>
      <c r="L54" s="193"/>
      <c r="M54" s="194"/>
      <c r="N54" s="193"/>
      <c r="O54" s="194"/>
    </row>
    <row r="55" spans="1:15">
      <c r="A55" s="14" t="str">
        <f>'C01'!$A$46</f>
        <v>Fuente: Instituto Nacional de Estadística (INE). XLIV Encuesta Permanente de Hogares de Propósitos Múltiples, mayo 2013.</v>
      </c>
      <c r="B55" s="126"/>
      <c r="C55" s="125"/>
      <c r="D55" s="126"/>
      <c r="E55" s="125"/>
      <c r="F55" s="127"/>
      <c r="G55" s="125"/>
      <c r="H55" s="127"/>
      <c r="I55" s="125"/>
      <c r="J55" s="127"/>
      <c r="K55" s="125"/>
      <c r="L55" s="126"/>
      <c r="M55" s="125"/>
      <c r="N55" s="126"/>
      <c r="O55" s="125"/>
    </row>
    <row r="56" spans="1:15">
      <c r="A56" s="14" t="s">
        <v>152</v>
      </c>
      <c r="B56" s="128"/>
      <c r="C56" s="129"/>
      <c r="D56" s="128"/>
      <c r="E56" s="129"/>
      <c r="F56" s="130"/>
      <c r="G56" s="129"/>
      <c r="H56" s="128"/>
      <c r="I56" s="129"/>
      <c r="J56" s="130"/>
      <c r="K56" s="131"/>
      <c r="L56" s="128"/>
      <c r="M56" s="129"/>
      <c r="N56" s="130"/>
      <c r="O56" s="129"/>
    </row>
    <row r="57" spans="1:15">
      <c r="A57" s="14" t="s">
        <v>116</v>
      </c>
      <c r="B57" s="128"/>
      <c r="C57" s="129"/>
      <c r="D57" s="128"/>
      <c r="E57" s="129"/>
      <c r="F57" s="130"/>
      <c r="G57" s="30"/>
      <c r="H57" s="124"/>
      <c r="I57" s="129"/>
      <c r="J57" s="130"/>
      <c r="K57" s="131"/>
      <c r="L57" s="128"/>
      <c r="M57" s="129"/>
      <c r="N57" s="130"/>
      <c r="O57" s="129"/>
    </row>
    <row r="58" spans="1:15">
      <c r="A58" s="14" t="s">
        <v>117</v>
      </c>
      <c r="B58" s="128"/>
      <c r="C58" s="129"/>
      <c r="D58" s="128"/>
      <c r="E58" s="129"/>
      <c r="F58" s="130"/>
      <c r="G58" s="129"/>
      <c r="H58" s="80"/>
      <c r="I58" s="129"/>
      <c r="J58" s="130"/>
      <c r="K58" s="129"/>
      <c r="L58" s="128"/>
      <c r="M58" s="129"/>
      <c r="N58" s="130"/>
      <c r="O58" s="129"/>
    </row>
    <row r="59" spans="1:15">
      <c r="A59" s="14" t="s">
        <v>125</v>
      </c>
      <c r="B59" s="128"/>
      <c r="C59" s="129"/>
      <c r="D59" s="128"/>
      <c r="E59" s="129"/>
      <c r="F59" s="130"/>
      <c r="G59" s="129"/>
      <c r="H59" s="80"/>
      <c r="I59" s="129"/>
      <c r="J59" s="130"/>
      <c r="K59" s="129"/>
      <c r="L59" s="128"/>
      <c r="M59" s="129"/>
      <c r="N59" s="130"/>
      <c r="O59" s="129"/>
    </row>
    <row r="60" spans="1:15">
      <c r="A60" s="14"/>
      <c r="B60" s="128"/>
      <c r="C60" s="129"/>
      <c r="D60" s="128"/>
      <c r="E60" s="129"/>
      <c r="F60" s="130"/>
      <c r="G60" s="129"/>
      <c r="H60" s="80"/>
      <c r="I60" s="129"/>
      <c r="J60" s="130"/>
      <c r="K60" s="129"/>
      <c r="L60" s="128"/>
      <c r="M60" s="129"/>
      <c r="N60" s="130"/>
      <c r="O60" s="129"/>
    </row>
    <row r="61" spans="1:15">
      <c r="A61" s="249" t="s">
        <v>101</v>
      </c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</row>
    <row r="62" spans="1:15">
      <c r="A62" s="249" t="s">
        <v>109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</row>
    <row r="63" spans="1:15">
      <c r="A63" s="249" t="s">
        <v>41</v>
      </c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</row>
    <row r="64" spans="1:15">
      <c r="A64" s="23" t="s">
        <v>21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82"/>
      <c r="M64" s="82"/>
      <c r="N64" s="82"/>
      <c r="O64" s="82"/>
    </row>
    <row r="65" spans="1:15" ht="11.25" customHeight="1">
      <c r="A65" s="240" t="s">
        <v>39</v>
      </c>
      <c r="B65" s="243" t="s">
        <v>7</v>
      </c>
      <c r="C65" s="243"/>
      <c r="D65" s="239" t="s">
        <v>8</v>
      </c>
      <c r="E65" s="239"/>
      <c r="F65" s="239"/>
      <c r="G65" s="239"/>
      <c r="H65" s="239"/>
      <c r="I65" s="239"/>
      <c r="J65" s="239"/>
      <c r="K65" s="239"/>
      <c r="L65" s="243" t="s">
        <v>1</v>
      </c>
      <c r="M65" s="243"/>
      <c r="N65" s="245" t="s">
        <v>2</v>
      </c>
      <c r="O65" s="245"/>
    </row>
    <row r="66" spans="1:15" ht="13.5">
      <c r="A66" s="241"/>
      <c r="B66" s="244"/>
      <c r="C66" s="244"/>
      <c r="D66" s="247" t="s">
        <v>5</v>
      </c>
      <c r="E66" s="247"/>
      <c r="F66" s="247" t="s">
        <v>140</v>
      </c>
      <c r="G66" s="247"/>
      <c r="H66" s="247" t="s">
        <v>12</v>
      </c>
      <c r="I66" s="247"/>
      <c r="J66" s="247" t="s">
        <v>141</v>
      </c>
      <c r="K66" s="247"/>
      <c r="L66" s="244"/>
      <c r="M66" s="244"/>
      <c r="N66" s="246"/>
      <c r="O66" s="246"/>
    </row>
    <row r="67" spans="1:15">
      <c r="A67" s="242"/>
      <c r="B67" s="190" t="s">
        <v>9</v>
      </c>
      <c r="C67" s="191" t="s">
        <v>113</v>
      </c>
      <c r="D67" s="190" t="s">
        <v>9</v>
      </c>
      <c r="E67" s="191" t="s">
        <v>113</v>
      </c>
      <c r="F67" s="190" t="s">
        <v>9</v>
      </c>
      <c r="G67" s="191" t="s">
        <v>113</v>
      </c>
      <c r="H67" s="190" t="s">
        <v>9</v>
      </c>
      <c r="I67" s="191" t="s">
        <v>113</v>
      </c>
      <c r="J67" s="190" t="s">
        <v>9</v>
      </c>
      <c r="K67" s="191" t="s">
        <v>113</v>
      </c>
      <c r="L67" s="190" t="s">
        <v>9</v>
      </c>
      <c r="M67" s="191" t="s">
        <v>113</v>
      </c>
      <c r="N67" s="190" t="s">
        <v>9</v>
      </c>
      <c r="O67" s="191" t="s">
        <v>113</v>
      </c>
    </row>
    <row r="68" spans="1:15">
      <c r="A68" s="132"/>
      <c r="B68" s="132"/>
      <c r="C68" s="133"/>
      <c r="D68" s="120"/>
      <c r="E68" s="122"/>
      <c r="F68" s="120"/>
      <c r="G68" s="122"/>
      <c r="H68" s="120"/>
      <c r="I68" s="122"/>
      <c r="J68" s="120"/>
      <c r="K68" s="122"/>
      <c r="L68" s="120"/>
      <c r="M68" s="122"/>
      <c r="N68" s="120"/>
      <c r="O68" s="122"/>
    </row>
    <row r="69" spans="1:15">
      <c r="A69" s="187" t="s">
        <v>132</v>
      </c>
      <c r="B69" s="22">
        <f t="shared" ref="B69:O69" si="15">B8</f>
        <v>3487008.8240420702</v>
      </c>
      <c r="C69" s="69">
        <f t="shared" si="15"/>
        <v>99.999999999995595</v>
      </c>
      <c r="D69" s="22">
        <f t="shared" si="15"/>
        <v>1492809.4857467646</v>
      </c>
      <c r="E69" s="69">
        <f t="shared" si="15"/>
        <v>42.810602469778949</v>
      </c>
      <c r="F69" s="22">
        <f t="shared" si="15"/>
        <v>184650.44278445953</v>
      </c>
      <c r="G69" s="69">
        <f t="shared" si="15"/>
        <v>5.2953821484861194</v>
      </c>
      <c r="H69" s="22">
        <f t="shared" si="15"/>
        <v>1215156.2127830435</v>
      </c>
      <c r="I69" s="69">
        <f t="shared" si="15"/>
        <v>34.848096867574284</v>
      </c>
      <c r="J69" s="22">
        <f t="shared" si="15"/>
        <v>93002.830179261422</v>
      </c>
      <c r="K69" s="69">
        <f t="shared" si="15"/>
        <v>2.6671234537185491</v>
      </c>
      <c r="L69" s="22">
        <f t="shared" si="15"/>
        <v>1554546.8279748221</v>
      </c>
      <c r="M69" s="69">
        <f t="shared" si="15"/>
        <v>44.581098196729627</v>
      </c>
      <c r="N69" s="22">
        <f t="shared" si="15"/>
        <v>439652.51032032992</v>
      </c>
      <c r="O69" s="69">
        <f t="shared" si="15"/>
        <v>12.60829933348702</v>
      </c>
    </row>
    <row r="70" spans="1:15">
      <c r="A70" s="186"/>
      <c r="B70" s="22"/>
      <c r="C70" s="69"/>
      <c r="D70" s="22"/>
      <c r="E70" s="69"/>
      <c r="F70" s="22"/>
      <c r="G70" s="69"/>
      <c r="H70" s="22"/>
      <c r="I70" s="69"/>
      <c r="J70" s="22"/>
      <c r="K70" s="69"/>
      <c r="L70" s="22"/>
      <c r="M70" s="69"/>
      <c r="N70" s="22"/>
      <c r="O70" s="69"/>
    </row>
    <row r="71" spans="1:15">
      <c r="A71" s="188" t="s">
        <v>17</v>
      </c>
      <c r="B71" s="22"/>
      <c r="C71" s="69"/>
      <c r="D71" s="22"/>
      <c r="E71" s="69"/>
      <c r="F71" s="22"/>
      <c r="G71" s="69"/>
      <c r="H71" s="22"/>
      <c r="I71" s="69"/>
      <c r="J71" s="22"/>
      <c r="K71" s="69"/>
      <c r="L71" s="22"/>
      <c r="M71" s="69"/>
      <c r="N71" s="22"/>
      <c r="O71" s="69"/>
    </row>
    <row r="72" spans="1:15">
      <c r="A72" s="189" t="s">
        <v>73</v>
      </c>
      <c r="B72" s="106">
        <f>[1]MercLab!C153</f>
        <v>1247679.2691574332</v>
      </c>
      <c r="C72" s="72">
        <f t="shared" ref="C72:C81" si="16">IF(ISNUMBER(B72/B$69*100),B72/B$69*100,0)</f>
        <v>35.780788983239468</v>
      </c>
      <c r="D72" s="106">
        <f t="shared" ref="D72:D94" si="17">F72+H72+J72</f>
        <v>341759.04871762928</v>
      </c>
      <c r="E72" s="72">
        <f t="shared" ref="E72:E81" si="18">IF(ISNUMBER(D72/D$69*100),D72/D$69*100,0)</f>
        <v>22.893681476485753</v>
      </c>
      <c r="F72" s="106">
        <f>[1]MercLab!D153</f>
        <v>249.40711829272001</v>
      </c>
      <c r="G72" s="72">
        <f t="shared" ref="G72:G81" si="19">IF(ISNUMBER(F72/F$69*100),F72/F$69*100,0)</f>
        <v>0.13506987285367641</v>
      </c>
      <c r="H72" s="106">
        <f>[1]MercLab!E153</f>
        <v>341509.64159933658</v>
      </c>
      <c r="I72" s="72">
        <f t="shared" ref="I72:I81" si="20">IF(ISNUMBER(H72/H$69*100),H72/H$69*100,0)</f>
        <v>28.10417607273596</v>
      </c>
      <c r="J72" s="106">
        <f>[1]MercLab!F153</f>
        <v>0</v>
      </c>
      <c r="K72" s="72">
        <f t="shared" ref="K72:K81" si="21">IF(ISNUMBER(J72/J$69*100),J72/J$69*100,0)</f>
        <v>0</v>
      </c>
      <c r="L72" s="106">
        <f>[1]MercLab!G153</f>
        <v>662510.44449115254</v>
      </c>
      <c r="M72" s="72">
        <f t="shared" ref="M72:M81" si="22">IF(ISNUMBER(L72/L$69*100),L72/L$69*100,0)</f>
        <v>42.617593279852152</v>
      </c>
      <c r="N72" s="106">
        <f>[1]MercLab!H153</f>
        <v>243409.77594865192</v>
      </c>
      <c r="O72" s="72">
        <f t="shared" ref="O72:O81" si="23">IF(ISNUMBER(N72/N$69*100),N72/N$69*100,0)</f>
        <v>55.364127404004591</v>
      </c>
    </row>
    <row r="73" spans="1:15">
      <c r="A73" s="189" t="s">
        <v>91</v>
      </c>
      <c r="B73" s="106">
        <f>[1]MercLab!C154</f>
        <v>9430.6878037753468</v>
      </c>
      <c r="C73" s="72">
        <f t="shared" si="16"/>
        <v>0.27045207740092503</v>
      </c>
      <c r="D73" s="106">
        <f t="shared" si="17"/>
        <v>2742.11790862012</v>
      </c>
      <c r="E73" s="72">
        <f t="shared" si="18"/>
        <v>0.18368840329604416</v>
      </c>
      <c r="F73" s="106">
        <f>[1]MercLab!D154</f>
        <v>0</v>
      </c>
      <c r="G73" s="72">
        <f t="shared" si="19"/>
        <v>0</v>
      </c>
      <c r="H73" s="106">
        <f>[1]MercLab!E154</f>
        <v>2742.11790862012</v>
      </c>
      <c r="I73" s="72">
        <f t="shared" si="20"/>
        <v>0.22565970364747692</v>
      </c>
      <c r="J73" s="106">
        <f>[1]MercLab!F154</f>
        <v>0</v>
      </c>
      <c r="K73" s="72">
        <f t="shared" si="21"/>
        <v>0</v>
      </c>
      <c r="L73" s="106">
        <f>[1]MercLab!G154</f>
        <v>6107.0734166721431</v>
      </c>
      <c r="M73" s="72">
        <f t="shared" si="22"/>
        <v>0.39285232884416238</v>
      </c>
      <c r="N73" s="106">
        <f>[1]MercLab!H154</f>
        <v>581.49647848307995</v>
      </c>
      <c r="O73" s="72">
        <f t="shared" si="23"/>
        <v>0.13226274497088686</v>
      </c>
    </row>
    <row r="74" spans="1:15">
      <c r="A74" s="189" t="s">
        <v>74</v>
      </c>
      <c r="B74" s="106">
        <f>[1]MercLab!C155</f>
        <v>443405.89896356058</v>
      </c>
      <c r="C74" s="72">
        <f t="shared" si="16"/>
        <v>12.715938540401323</v>
      </c>
      <c r="D74" s="106">
        <f t="shared" si="17"/>
        <v>207566.16290888711</v>
      </c>
      <c r="E74" s="72">
        <f t="shared" si="18"/>
        <v>13.904397372251021</v>
      </c>
      <c r="F74" s="106">
        <f>[1]MercLab!D155</f>
        <v>497.36889312124003</v>
      </c>
      <c r="G74" s="72">
        <f t="shared" si="19"/>
        <v>0.2693569999730861</v>
      </c>
      <c r="H74" s="106">
        <f>[1]MercLab!E155</f>
        <v>207068.79401576586</v>
      </c>
      <c r="I74" s="72">
        <f t="shared" si="20"/>
        <v>17.040508194540774</v>
      </c>
      <c r="J74" s="106">
        <f>[1]MercLab!F155</f>
        <v>0</v>
      </c>
      <c r="K74" s="72">
        <f t="shared" si="21"/>
        <v>0</v>
      </c>
      <c r="L74" s="106">
        <f>[1]MercLab!G155</f>
        <v>189396.99157147689</v>
      </c>
      <c r="M74" s="72">
        <f t="shared" si="22"/>
        <v>12.183421442389925</v>
      </c>
      <c r="N74" s="106">
        <f>[1]MercLab!H155</f>
        <v>46442.744483188981</v>
      </c>
      <c r="O74" s="72">
        <f t="shared" si="23"/>
        <v>10.563511726420234</v>
      </c>
    </row>
    <row r="75" spans="1:15">
      <c r="A75" s="189" t="s">
        <v>75</v>
      </c>
      <c r="B75" s="106">
        <f>[1]MercLab!C156</f>
        <v>16599.160927436129</v>
      </c>
      <c r="C75" s="72">
        <f t="shared" si="16"/>
        <v>0.47602864704525516</v>
      </c>
      <c r="D75" s="106">
        <f t="shared" si="17"/>
        <v>15990.750142324685</v>
      </c>
      <c r="E75" s="72">
        <f t="shared" si="18"/>
        <v>1.0711849231267079</v>
      </c>
      <c r="F75" s="106">
        <f>[1]MercLab!D156</f>
        <v>8638.0622983113826</v>
      </c>
      <c r="G75" s="72">
        <f t="shared" si="19"/>
        <v>4.6780620550119663</v>
      </c>
      <c r="H75" s="106">
        <f>[1]MercLab!E156</f>
        <v>7352.6878440133023</v>
      </c>
      <c r="I75" s="72">
        <f t="shared" si="20"/>
        <v>0.60508169786447585</v>
      </c>
      <c r="J75" s="106">
        <f>[1]MercLab!F156</f>
        <v>0</v>
      </c>
      <c r="K75" s="72">
        <f t="shared" si="21"/>
        <v>0</v>
      </c>
      <c r="L75" s="106">
        <f>[1]MercLab!G156</f>
        <v>428.18627996997998</v>
      </c>
      <c r="M75" s="72">
        <f t="shared" si="22"/>
        <v>2.7544122329707973E-2</v>
      </c>
      <c r="N75" s="106">
        <f>[1]MercLab!H156</f>
        <v>180.22450514145999</v>
      </c>
      <c r="O75" s="72">
        <f t="shared" si="23"/>
        <v>4.0992488592900056E-2</v>
      </c>
    </row>
    <row r="76" spans="1:15">
      <c r="A76" s="189" t="s">
        <v>92</v>
      </c>
      <c r="B76" s="106">
        <f>[1]MercLab!C157</f>
        <v>184650.68228603137</v>
      </c>
      <c r="C76" s="72">
        <f t="shared" si="16"/>
        <v>5.2953890168820399</v>
      </c>
      <c r="D76" s="106">
        <f t="shared" si="17"/>
        <v>127193.64216487014</v>
      </c>
      <c r="E76" s="72">
        <f t="shared" si="18"/>
        <v>8.5204202799691249</v>
      </c>
      <c r="F76" s="106">
        <f>[1]MercLab!D157</f>
        <v>0</v>
      </c>
      <c r="G76" s="72">
        <f t="shared" si="19"/>
        <v>0</v>
      </c>
      <c r="H76" s="106">
        <f>[1]MercLab!E157</f>
        <v>127193.64216487014</v>
      </c>
      <c r="I76" s="72">
        <f t="shared" si="20"/>
        <v>10.467266745364496</v>
      </c>
      <c r="J76" s="106">
        <f>[1]MercLab!F157</f>
        <v>0</v>
      </c>
      <c r="K76" s="72">
        <f t="shared" si="21"/>
        <v>0</v>
      </c>
      <c r="L76" s="106">
        <f>[1]MercLab!G157</f>
        <v>51313.046564798395</v>
      </c>
      <c r="M76" s="72">
        <f t="shared" si="22"/>
        <v>3.3008363364419329</v>
      </c>
      <c r="N76" s="106">
        <f>[1]MercLab!H157</f>
        <v>6143.9935563639629</v>
      </c>
      <c r="O76" s="72">
        <f t="shared" si="23"/>
        <v>1.3974658195144756</v>
      </c>
    </row>
    <row r="77" spans="1:15">
      <c r="A77" s="189" t="s">
        <v>110</v>
      </c>
      <c r="B77" s="106">
        <f>[1]MercLab!C158</f>
        <v>841655.82998136652</v>
      </c>
      <c r="C77" s="72">
        <f t="shared" si="16"/>
        <v>24.136899917727657</v>
      </c>
      <c r="D77" s="106">
        <f t="shared" si="17"/>
        <v>265774.13934807107</v>
      </c>
      <c r="E77" s="72">
        <f t="shared" si="18"/>
        <v>17.803620749041528</v>
      </c>
      <c r="F77" s="106">
        <f>[1]MercLab!D158</f>
        <v>247.96177482851999</v>
      </c>
      <c r="G77" s="72">
        <f t="shared" si="19"/>
        <v>0.13428712711940968</v>
      </c>
      <c r="H77" s="106">
        <f>[1]MercLab!E158</f>
        <v>265526.17757324257</v>
      </c>
      <c r="I77" s="72">
        <f t="shared" si="20"/>
        <v>21.851196972043148</v>
      </c>
      <c r="J77" s="106">
        <f>[1]MercLab!F158</f>
        <v>0</v>
      </c>
      <c r="K77" s="72">
        <f t="shared" si="21"/>
        <v>0</v>
      </c>
      <c r="L77" s="106">
        <f>[1]MercLab!G158</f>
        <v>447389.93764865224</v>
      </c>
      <c r="M77" s="72">
        <f t="shared" si="22"/>
        <v>28.779444246879791</v>
      </c>
      <c r="N77" s="106">
        <f>[1]MercLab!H158</f>
        <v>128491.7529846621</v>
      </c>
      <c r="O77" s="72">
        <f t="shared" si="23"/>
        <v>29.225752149360702</v>
      </c>
    </row>
    <row r="78" spans="1:15">
      <c r="A78" s="189" t="s">
        <v>77</v>
      </c>
      <c r="B78" s="106">
        <f>[1]MercLab!C159</f>
        <v>117985.52950490065</v>
      </c>
      <c r="C78" s="72">
        <f t="shared" si="16"/>
        <v>3.383574159360291</v>
      </c>
      <c r="D78" s="106">
        <f t="shared" si="17"/>
        <v>58428.481881395273</v>
      </c>
      <c r="E78" s="72">
        <f t="shared" si="18"/>
        <v>3.9139945478151188</v>
      </c>
      <c r="F78" s="106">
        <f>[1]MercLab!D159</f>
        <v>4766.1410917586209</v>
      </c>
      <c r="G78" s="72">
        <f t="shared" si="19"/>
        <v>2.5811695980182869</v>
      </c>
      <c r="H78" s="106">
        <f>[1]MercLab!E159</f>
        <v>53662.340789636655</v>
      </c>
      <c r="I78" s="72">
        <f t="shared" si="20"/>
        <v>4.4160857859365317</v>
      </c>
      <c r="J78" s="106">
        <f>[1]MercLab!F159</f>
        <v>0</v>
      </c>
      <c r="K78" s="72">
        <f t="shared" si="21"/>
        <v>0</v>
      </c>
      <c r="L78" s="106">
        <f>[1]MercLab!G159</f>
        <v>58089.891749416201</v>
      </c>
      <c r="M78" s="72">
        <f t="shared" si="22"/>
        <v>3.7367733608316267</v>
      </c>
      <c r="N78" s="106">
        <f>[1]MercLab!H159</f>
        <v>1467.1558740896801</v>
      </c>
      <c r="O78" s="72">
        <f t="shared" si="23"/>
        <v>0.33370806253800606</v>
      </c>
    </row>
    <row r="79" spans="1:15">
      <c r="A79" s="189" t="s">
        <v>76</v>
      </c>
      <c r="B79" s="106">
        <f>[1]MercLab!C160</f>
        <v>104943.47043550278</v>
      </c>
      <c r="C79" s="72">
        <f t="shared" si="16"/>
        <v>3.0095556315184324</v>
      </c>
      <c r="D79" s="106">
        <f t="shared" si="17"/>
        <v>79592.39958170164</v>
      </c>
      <c r="E79" s="72">
        <f t="shared" si="18"/>
        <v>5.3317185040451598</v>
      </c>
      <c r="F79" s="106">
        <f>[1]MercLab!D160</f>
        <v>1421.47872274826</v>
      </c>
      <c r="G79" s="72">
        <f t="shared" si="19"/>
        <v>0.76982145361413334</v>
      </c>
      <c r="H79" s="106">
        <f>[1]MercLab!E160</f>
        <v>78170.920858953381</v>
      </c>
      <c r="I79" s="72">
        <f t="shared" si="20"/>
        <v>6.4329935556121116</v>
      </c>
      <c r="J79" s="106">
        <f>[1]MercLab!F160</f>
        <v>0</v>
      </c>
      <c r="K79" s="72">
        <f t="shared" si="21"/>
        <v>0</v>
      </c>
      <c r="L79" s="106">
        <f>[1]MercLab!G160</f>
        <v>24106.92594926645</v>
      </c>
      <c r="M79" s="72">
        <f t="shared" si="22"/>
        <v>1.5507365564967652</v>
      </c>
      <c r="N79" s="106">
        <f>[1]MercLab!H160</f>
        <v>1244.1449045352001</v>
      </c>
      <c r="O79" s="72">
        <f t="shared" si="23"/>
        <v>0.28298369174071553</v>
      </c>
    </row>
    <row r="80" spans="1:15">
      <c r="A80" s="189" t="s">
        <v>78</v>
      </c>
      <c r="B80" s="106">
        <f>[1]MercLab!C161</f>
        <v>518581.80113712529</v>
      </c>
      <c r="C80" s="72">
        <f t="shared" si="16"/>
        <v>14.871823597394737</v>
      </c>
      <c r="D80" s="106">
        <f t="shared" si="17"/>
        <v>391686.24924849032</v>
      </c>
      <c r="E80" s="72">
        <f t="shared" si="18"/>
        <v>26.23819402196207</v>
      </c>
      <c r="F80" s="106">
        <f>[1]MercLab!D161</f>
        <v>168830.02288539842</v>
      </c>
      <c r="G80" s="72">
        <f t="shared" si="19"/>
        <v>91.432232893409235</v>
      </c>
      <c r="H80" s="106">
        <f>[1]MercLab!E161</f>
        <v>129853.39618383048</v>
      </c>
      <c r="I80" s="72">
        <f t="shared" si="20"/>
        <v>10.686148399507445</v>
      </c>
      <c r="J80" s="106">
        <f>[1]MercLab!F161</f>
        <v>93002.830179261422</v>
      </c>
      <c r="K80" s="72">
        <f t="shared" si="21"/>
        <v>100</v>
      </c>
      <c r="L80" s="106">
        <f>[1]MercLab!G161</f>
        <v>115204.33030342037</v>
      </c>
      <c r="M80" s="72">
        <f t="shared" si="22"/>
        <v>7.4107983259341381</v>
      </c>
      <c r="N80" s="106">
        <f>[1]MercLab!H161</f>
        <v>11691.221585214709</v>
      </c>
      <c r="O80" s="72">
        <f t="shared" si="23"/>
        <v>2.6591959128577498</v>
      </c>
    </row>
    <row r="81" spans="1:15">
      <c r="A81" s="189" t="s">
        <v>111</v>
      </c>
      <c r="B81" s="106">
        <f>[1]MercLab!C162</f>
        <v>2076.4938447752002</v>
      </c>
      <c r="C81" s="72">
        <f t="shared" si="16"/>
        <v>5.9549429025194445E-2</v>
      </c>
      <c r="D81" s="106">
        <f t="shared" si="17"/>
        <v>2076.4938447752002</v>
      </c>
      <c r="E81" s="72">
        <f t="shared" si="18"/>
        <v>0.13909972200749063</v>
      </c>
      <c r="F81" s="106">
        <f>[1]MercLab!D162</f>
        <v>0</v>
      </c>
      <c r="G81" s="72">
        <f t="shared" si="19"/>
        <v>0</v>
      </c>
      <c r="H81" s="106">
        <f>[1]MercLab!E162</f>
        <v>2076.4938447752002</v>
      </c>
      <c r="I81" s="72">
        <f t="shared" si="20"/>
        <v>0.17088287274764907</v>
      </c>
      <c r="J81" s="106">
        <f>[1]MercLab!F162</f>
        <v>0</v>
      </c>
      <c r="K81" s="72">
        <f t="shared" si="21"/>
        <v>0</v>
      </c>
      <c r="L81" s="106">
        <f>[1]MercLab!G162</f>
        <v>0</v>
      </c>
      <c r="M81" s="72">
        <f t="shared" si="22"/>
        <v>0</v>
      </c>
      <c r="N81" s="106">
        <f>[1]MercLab!H162</f>
        <v>0</v>
      </c>
      <c r="O81" s="72">
        <f t="shared" si="23"/>
        <v>0</v>
      </c>
    </row>
    <row r="82" spans="1:15">
      <c r="A82"/>
      <c r="B82" s="107"/>
      <c r="C82" s="108"/>
      <c r="D82" s="107">
        <f t="shared" si="17"/>
        <v>0</v>
      </c>
      <c r="E82" s="108"/>
      <c r="F82" s="107"/>
      <c r="G82" s="108"/>
      <c r="H82" s="107"/>
      <c r="I82" s="108"/>
      <c r="J82" s="107"/>
      <c r="K82" s="108"/>
      <c r="L82" s="107"/>
      <c r="M82" s="108"/>
      <c r="N82" s="107"/>
      <c r="O82" s="108"/>
    </row>
    <row r="83" spans="1:15">
      <c r="A83" s="188" t="s">
        <v>19</v>
      </c>
      <c r="B83" s="105"/>
      <c r="C83" s="69"/>
      <c r="D83" s="105"/>
      <c r="E83" s="69"/>
      <c r="F83" s="105"/>
      <c r="G83" s="69"/>
      <c r="H83" s="105"/>
      <c r="I83" s="69"/>
      <c r="J83" s="105"/>
      <c r="K83" s="69"/>
      <c r="L83" s="105"/>
      <c r="M83" s="69"/>
      <c r="N83" s="105"/>
      <c r="O83" s="69"/>
    </row>
    <row r="84" spans="1:15">
      <c r="A84" s="189" t="s">
        <v>93</v>
      </c>
      <c r="B84" s="107">
        <f>[1]MercLab!C165</f>
        <v>275180.41610931919</v>
      </c>
      <c r="C84" s="72">
        <f t="shared" ref="C84:C94" si="24">IF(ISNUMBER(B84/B$69*100),B84/B$69*100,0)</f>
        <v>7.8915893246962199</v>
      </c>
      <c r="D84" s="107">
        <f t="shared" si="17"/>
        <v>237517.74355076783</v>
      </c>
      <c r="E84" s="72">
        <f t="shared" ref="E84:E94" si="25">IF(ISNUMBER(D84/D$69*100),D84/D$69*100,0)</f>
        <v>15.910787399100141</v>
      </c>
      <c r="F84" s="107">
        <f>[1]MercLab!D165</f>
        <v>121846.80317116244</v>
      </c>
      <c r="G84" s="72">
        <f t="shared" ref="G84:G94" si="26">IF(ISNUMBER(F84/F$69*100),F84/F$69*100,0)</f>
        <v>65.987820735091816</v>
      </c>
      <c r="H84" s="107">
        <f>[1]MercLab!E165</f>
        <v>115670.94037960541</v>
      </c>
      <c r="I84" s="72">
        <f t="shared" ref="I84:I94" si="27">IF(ISNUMBER(H84/H$69*100),H84/H$69*100,0)</f>
        <v>9.5190181445632405</v>
      </c>
      <c r="J84" s="106">
        <f>[1]MercLab!F165</f>
        <v>0</v>
      </c>
      <c r="K84" s="72">
        <f t="shared" ref="K84:K94" si="28">IF(ISNUMBER(J84/J$69*100),J84/J$69*100,0)</f>
        <v>0</v>
      </c>
      <c r="L84" s="107">
        <f>[1]MercLab!G165</f>
        <v>33566.813196864197</v>
      </c>
      <c r="M84" s="72">
        <f t="shared" ref="M84:M94" si="29">IF(ISNUMBER(L84/L$69*100),L84/L$69*100,0)</f>
        <v>2.1592667774822321</v>
      </c>
      <c r="N84" s="107">
        <f>[1]MercLab!H165</f>
        <v>4095.85936168132</v>
      </c>
      <c r="O84" s="72">
        <f t="shared" ref="O84:O94" si="30">IF(ISNUMBER(N84/N$69*100),N84/N$69*100,0)</f>
        <v>0.93161286823930223</v>
      </c>
    </row>
    <row r="85" spans="1:15">
      <c r="A85" s="189" t="s">
        <v>80</v>
      </c>
      <c r="B85" s="71">
        <f>[1]MercLab!C166</f>
        <v>126708.21937884562</v>
      </c>
      <c r="C85" s="72">
        <f t="shared" si="24"/>
        <v>3.6337223612748994</v>
      </c>
      <c r="D85" s="71">
        <f t="shared" si="17"/>
        <v>76687.050853023349</v>
      </c>
      <c r="E85" s="72">
        <f t="shared" si="25"/>
        <v>5.1370956297655983</v>
      </c>
      <c r="F85" s="71">
        <f>[1]MercLab!D166</f>
        <v>15420.680661027507</v>
      </c>
      <c r="G85" s="72">
        <f t="shared" si="26"/>
        <v>8.3512827960168519</v>
      </c>
      <c r="H85" s="71">
        <f>[1]MercLab!E166</f>
        <v>61266.37019199584</v>
      </c>
      <c r="I85" s="72">
        <f t="shared" si="27"/>
        <v>5.0418513724814789</v>
      </c>
      <c r="J85" s="106">
        <f>[1]MercLab!F166</f>
        <v>0</v>
      </c>
      <c r="K85" s="72">
        <f t="shared" si="28"/>
        <v>0</v>
      </c>
      <c r="L85" s="71">
        <f>[1]MercLab!G166</f>
        <v>46950.864080379855</v>
      </c>
      <c r="M85" s="72">
        <f t="shared" si="29"/>
        <v>3.020228354365166</v>
      </c>
      <c r="N85" s="71">
        <f>[1]MercLab!H166</f>
        <v>3070.3044454435999</v>
      </c>
      <c r="O85" s="72">
        <f t="shared" si="30"/>
        <v>0.69834798468603809</v>
      </c>
    </row>
    <row r="86" spans="1:15">
      <c r="A86" s="189" t="s">
        <v>81</v>
      </c>
      <c r="B86" s="106">
        <f>[1]MercLab!C167</f>
        <v>87203.251555657116</v>
      </c>
      <c r="C86" s="72">
        <f t="shared" si="24"/>
        <v>2.5008038681867419</v>
      </c>
      <c r="D86" s="106">
        <f t="shared" si="17"/>
        <v>81821.388010601979</v>
      </c>
      <c r="E86" s="72">
        <f t="shared" si="25"/>
        <v>5.4810335003780857</v>
      </c>
      <c r="F86" s="106">
        <f>[1]MercLab!D167</f>
        <v>14395.099124468246</v>
      </c>
      <c r="G86" s="72">
        <f t="shared" si="26"/>
        <v>7.7958649366855246</v>
      </c>
      <c r="H86" s="106">
        <f>[1]MercLab!E167</f>
        <v>67426.288886133727</v>
      </c>
      <c r="I86" s="72">
        <f t="shared" si="27"/>
        <v>5.5487753900964627</v>
      </c>
      <c r="J86" s="106">
        <f>[1]MercLab!F167</f>
        <v>0</v>
      </c>
      <c r="K86" s="72">
        <f t="shared" si="28"/>
        <v>0</v>
      </c>
      <c r="L86" s="106">
        <f>[1]MercLab!G167</f>
        <v>2810.3733361973</v>
      </c>
      <c r="M86" s="72">
        <f t="shared" si="29"/>
        <v>0.18078408997550105</v>
      </c>
      <c r="N86" s="106">
        <f>[1]MercLab!H167</f>
        <v>2571.4902088581598</v>
      </c>
      <c r="O86" s="72">
        <f t="shared" si="30"/>
        <v>0.58489151056696509</v>
      </c>
    </row>
    <row r="87" spans="1:15">
      <c r="A87" s="189" t="s">
        <v>82</v>
      </c>
      <c r="B87" s="106">
        <f>[1]MercLab!C168</f>
        <v>575174.75808135455</v>
      </c>
      <c r="C87" s="72">
        <f t="shared" si="24"/>
        <v>16.494789290915062</v>
      </c>
      <c r="D87" s="106">
        <f t="shared" si="17"/>
        <v>116968.36916898539</v>
      </c>
      <c r="E87" s="72">
        <f t="shared" si="25"/>
        <v>7.8354518969627929</v>
      </c>
      <c r="F87" s="106">
        <f>[1]MercLab!D168</f>
        <v>0</v>
      </c>
      <c r="G87" s="72">
        <f t="shared" si="26"/>
        <v>0</v>
      </c>
      <c r="H87" s="106">
        <f>[1]MercLab!E168</f>
        <v>116968.36916898539</v>
      </c>
      <c r="I87" s="72">
        <f t="shared" si="27"/>
        <v>9.6257886795554874</v>
      </c>
      <c r="J87" s="106">
        <f>[1]MercLab!F168</f>
        <v>0</v>
      </c>
      <c r="K87" s="72">
        <f t="shared" si="28"/>
        <v>0</v>
      </c>
      <c r="L87" s="106">
        <f>[1]MercLab!G168</f>
        <v>339142.39645237493</v>
      </c>
      <c r="M87" s="72">
        <f t="shared" si="29"/>
        <v>21.816158275154113</v>
      </c>
      <c r="N87" s="106">
        <f>[1]MercLab!H168</f>
        <v>119063.9924599962</v>
      </c>
      <c r="O87" s="72">
        <f t="shared" si="30"/>
        <v>27.081385791075412</v>
      </c>
    </row>
    <row r="88" spans="1:15">
      <c r="A88" s="189" t="s">
        <v>83</v>
      </c>
      <c r="B88" s="106">
        <f>[1]MercLab!C169</f>
        <v>1210040.9696045129</v>
      </c>
      <c r="C88" s="72">
        <f t="shared" si="24"/>
        <v>34.70140256777033</v>
      </c>
      <c r="D88" s="106">
        <f t="shared" si="17"/>
        <v>304340.86944733531</v>
      </c>
      <c r="E88" s="72">
        <f t="shared" si="25"/>
        <v>20.387120550422516</v>
      </c>
      <c r="F88" s="106">
        <f>[1]MercLab!D169</f>
        <v>249.40711829272001</v>
      </c>
      <c r="G88" s="72">
        <f t="shared" si="26"/>
        <v>0.13506987285367641</v>
      </c>
      <c r="H88" s="106">
        <f>[1]MercLab!E169</f>
        <v>304091.46232904261</v>
      </c>
      <c r="I88" s="72">
        <f t="shared" si="27"/>
        <v>25.024886440944833</v>
      </c>
      <c r="J88" s="106">
        <f>[1]MercLab!F169</f>
        <v>0</v>
      </c>
      <c r="K88" s="72">
        <f t="shared" si="28"/>
        <v>0</v>
      </c>
      <c r="L88" s="106">
        <f>[1]MercLab!G169</f>
        <v>661210.01349345804</v>
      </c>
      <c r="M88" s="72">
        <f t="shared" si="29"/>
        <v>42.533939897767247</v>
      </c>
      <c r="N88" s="106">
        <f>[1]MercLab!H169</f>
        <v>244490.08666372043</v>
      </c>
      <c r="O88" s="72">
        <f t="shared" si="30"/>
        <v>55.609846623094548</v>
      </c>
    </row>
    <row r="89" spans="1:15">
      <c r="A89" s="189" t="s">
        <v>84</v>
      </c>
      <c r="B89" s="106">
        <f>[1]MercLab!C170</f>
        <v>103241.52056737553</v>
      </c>
      <c r="C89" s="72">
        <f t="shared" si="24"/>
        <v>2.9607473274960068</v>
      </c>
      <c r="D89" s="106">
        <f t="shared" si="17"/>
        <v>47656.30894270428</v>
      </c>
      <c r="E89" s="72">
        <f t="shared" si="25"/>
        <v>3.1923905493449243</v>
      </c>
      <c r="F89" s="106">
        <f>[1]MercLab!D170</f>
        <v>4311.0405051602802</v>
      </c>
      <c r="G89" s="72">
        <f t="shared" si="26"/>
        <v>2.3347035837831767</v>
      </c>
      <c r="H89" s="106">
        <f>[1]MercLab!E170</f>
        <v>43345.268437544</v>
      </c>
      <c r="I89" s="72">
        <f t="shared" si="27"/>
        <v>3.5670531888465069</v>
      </c>
      <c r="J89" s="106">
        <f>[1]MercLab!F170</f>
        <v>0</v>
      </c>
      <c r="K89" s="72">
        <f t="shared" si="28"/>
        <v>0</v>
      </c>
      <c r="L89" s="106">
        <f>[1]MercLab!G170</f>
        <v>54797.094492308213</v>
      </c>
      <c r="M89" s="72">
        <f t="shared" si="29"/>
        <v>3.5249561805542293</v>
      </c>
      <c r="N89" s="106">
        <f>[1]MercLab!H170</f>
        <v>788.11713236278001</v>
      </c>
      <c r="O89" s="72">
        <f t="shared" si="30"/>
        <v>0.17925909982603294</v>
      </c>
    </row>
    <row r="90" spans="1:15">
      <c r="A90" s="189" t="s">
        <v>95</v>
      </c>
      <c r="B90" s="106">
        <f>[1]MercLab!C171</f>
        <v>438008.88729664619</v>
      </c>
      <c r="C90" s="72">
        <f t="shared" si="24"/>
        <v>12.561163719365503</v>
      </c>
      <c r="D90" s="106">
        <f t="shared" si="17"/>
        <v>271223.99308010121</v>
      </c>
      <c r="E90" s="72">
        <f t="shared" si="25"/>
        <v>18.168694375921909</v>
      </c>
      <c r="F90" s="106">
        <f>[1]MercLab!D171</f>
        <v>4829.6539022390207</v>
      </c>
      <c r="G90" s="72">
        <f t="shared" si="26"/>
        <v>2.6155658385702458</v>
      </c>
      <c r="H90" s="106">
        <f>[1]MercLab!E171</f>
        <v>266394.33917786222</v>
      </c>
      <c r="I90" s="72">
        <f t="shared" si="27"/>
        <v>21.922641416427073</v>
      </c>
      <c r="J90" s="106">
        <f>[1]MercLab!F171</f>
        <v>0</v>
      </c>
      <c r="K90" s="72">
        <f t="shared" si="28"/>
        <v>0</v>
      </c>
      <c r="L90" s="106">
        <f>[1]MercLab!G171</f>
        <v>151723.42972796311</v>
      </c>
      <c r="M90" s="72">
        <f t="shared" si="29"/>
        <v>9.7599780847785738</v>
      </c>
      <c r="N90" s="106">
        <f>[1]MercLab!H171</f>
        <v>15061.464488575171</v>
      </c>
      <c r="O90" s="72">
        <f t="shared" si="30"/>
        <v>3.4257656069338531</v>
      </c>
    </row>
    <row r="91" spans="1:15">
      <c r="A91" s="189" t="s">
        <v>85</v>
      </c>
      <c r="B91" s="106">
        <f>[1]MercLab!C172</f>
        <v>155653.77890094559</v>
      </c>
      <c r="C91" s="72">
        <f t="shared" si="24"/>
        <v>4.4638194726595177</v>
      </c>
      <c r="D91" s="106">
        <f t="shared" si="17"/>
        <v>30714.916442633137</v>
      </c>
      <c r="E91" s="72">
        <f t="shared" si="25"/>
        <v>2.057524200904195</v>
      </c>
      <c r="F91" s="106">
        <f>[1]MercLab!D172</f>
        <v>0</v>
      </c>
      <c r="G91" s="72">
        <f t="shared" si="26"/>
        <v>0</v>
      </c>
      <c r="H91" s="106">
        <f>[1]MercLab!E172</f>
        <v>30714.916442633137</v>
      </c>
      <c r="I91" s="72">
        <f t="shared" si="27"/>
        <v>2.5276516812836345</v>
      </c>
      <c r="J91" s="106">
        <f>[1]MercLab!F172</f>
        <v>0</v>
      </c>
      <c r="K91" s="72">
        <f t="shared" si="28"/>
        <v>0</v>
      </c>
      <c r="L91" s="106">
        <f>[1]MercLab!G172</f>
        <v>97907.567381427943</v>
      </c>
      <c r="M91" s="72">
        <f t="shared" si="29"/>
        <v>6.2981420449698842</v>
      </c>
      <c r="N91" s="106">
        <f>[1]MercLab!H172</f>
        <v>27031.295076884831</v>
      </c>
      <c r="O91" s="72">
        <f t="shared" si="30"/>
        <v>6.1483317943959612</v>
      </c>
    </row>
    <row r="92" spans="1:15">
      <c r="A92" s="189" t="s">
        <v>86</v>
      </c>
      <c r="B92" s="106">
        <f>[1]MercLab!C173</f>
        <v>78683.308834179799</v>
      </c>
      <c r="C92" s="72">
        <f t="shared" si="24"/>
        <v>2.2564700235823234</v>
      </c>
      <c r="D92" s="106">
        <f t="shared" si="17"/>
        <v>51454.065164200212</v>
      </c>
      <c r="E92" s="72">
        <f t="shared" si="25"/>
        <v>3.4467938243613703</v>
      </c>
      <c r="F92" s="106">
        <f>[1]MercLab!D173</f>
        <v>1286.9313689482201</v>
      </c>
      <c r="G92" s="72">
        <f t="shared" si="26"/>
        <v>0.69695547410652092</v>
      </c>
      <c r="H92" s="106">
        <f>[1]MercLab!E173</f>
        <v>50167.13379525199</v>
      </c>
      <c r="I92" s="72">
        <f t="shared" si="27"/>
        <v>4.1284514095809453</v>
      </c>
      <c r="J92" s="106">
        <f>[1]MercLab!F173</f>
        <v>0</v>
      </c>
      <c r="K92" s="72">
        <f t="shared" si="28"/>
        <v>0</v>
      </c>
      <c r="L92" s="106">
        <f>[1]MercLab!G173</f>
        <v>22234.743441835155</v>
      </c>
      <c r="M92" s="72">
        <f t="shared" si="29"/>
        <v>1.4303038700224524</v>
      </c>
      <c r="N92" s="106">
        <f>[1]MercLab!H173</f>
        <v>4994.5002281441812</v>
      </c>
      <c r="O92" s="72">
        <f t="shared" si="30"/>
        <v>1.1360108519578789</v>
      </c>
    </row>
    <row r="93" spans="1:15">
      <c r="A93" s="189" t="s">
        <v>94</v>
      </c>
      <c r="B93" s="106">
        <f>[1]MercLab!C174</f>
        <v>410966.93258582731</v>
      </c>
      <c r="C93" s="72">
        <f t="shared" si="24"/>
        <v>11.78565794707232</v>
      </c>
      <c r="D93" s="106">
        <f t="shared" si="17"/>
        <v>256433.23174983938</v>
      </c>
      <c r="E93" s="72">
        <f t="shared" si="25"/>
        <v>17.177894044634971</v>
      </c>
      <c r="F93" s="106">
        <f>[1]MercLab!D174</f>
        <v>21813.458040040136</v>
      </c>
      <c r="G93" s="72">
        <f t="shared" si="26"/>
        <v>11.813379762919253</v>
      </c>
      <c r="H93" s="106">
        <f>[1]MercLab!E174</f>
        <v>141616.94353053783</v>
      </c>
      <c r="I93" s="72">
        <f t="shared" si="27"/>
        <v>11.654217131984693</v>
      </c>
      <c r="J93" s="106">
        <f>[1]MercLab!F174</f>
        <v>93002.830179261422</v>
      </c>
      <c r="K93" s="72">
        <f t="shared" si="28"/>
        <v>100</v>
      </c>
      <c r="L93" s="106">
        <f>[1]MercLab!G174</f>
        <v>136837.86305714305</v>
      </c>
      <c r="M93" s="72">
        <f t="shared" si="29"/>
        <v>8.8024278583751556</v>
      </c>
      <c r="N93" s="106">
        <f>[1]MercLab!H174</f>
        <v>17695.837778837671</v>
      </c>
      <c r="O93" s="72">
        <f t="shared" si="30"/>
        <v>4.0249600226198003</v>
      </c>
    </row>
    <row r="94" spans="1:15">
      <c r="A94" s="189" t="s">
        <v>111</v>
      </c>
      <c r="B94" s="106">
        <f>[1]MercLab!C175</f>
        <v>26146.781127264629</v>
      </c>
      <c r="C94" s="72">
        <f t="shared" si="24"/>
        <v>0.74983409697701331</v>
      </c>
      <c r="D94" s="106">
        <f t="shared" si="17"/>
        <v>17991.549336568096</v>
      </c>
      <c r="E94" s="72">
        <f t="shared" si="25"/>
        <v>1.2052140282032027</v>
      </c>
      <c r="F94" s="106">
        <f>[1]MercLab!D175</f>
        <v>497.36889312124003</v>
      </c>
      <c r="G94" s="72">
        <f t="shared" si="26"/>
        <v>0.2693569999730861</v>
      </c>
      <c r="H94" s="106">
        <f>[1]MercLab!E175</f>
        <v>17494.180443446854</v>
      </c>
      <c r="I94" s="72">
        <f t="shared" si="27"/>
        <v>1.4396651442352704</v>
      </c>
      <c r="J94" s="106">
        <f>[1]MercLab!F175</f>
        <v>0</v>
      </c>
      <c r="K94" s="72">
        <f t="shared" si="28"/>
        <v>0</v>
      </c>
      <c r="L94" s="106">
        <f>[1]MercLab!G175</f>
        <v>7365.6693148695631</v>
      </c>
      <c r="M94" s="72">
        <f t="shared" si="29"/>
        <v>0.47381456655539611</v>
      </c>
      <c r="N94" s="106">
        <f>[1]MercLab!H175</f>
        <v>789.56247582698006</v>
      </c>
      <c r="O94" s="72">
        <f t="shared" si="30"/>
        <v>0.17958784660451649</v>
      </c>
    </row>
    <row r="95" spans="1:15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</row>
    <row r="96" spans="1:15">
      <c r="A96" s="14" t="str">
        <f>'C01'!$A$46</f>
        <v>Fuente: Instituto Nacional de Estadística (INE). XLIV Encuesta Permanente de Hogares de Propósitos Múltiples, mayo 2013.</v>
      </c>
      <c r="B96" s="128"/>
      <c r="C96" s="129"/>
      <c r="D96" s="60"/>
      <c r="E96" s="131"/>
      <c r="F96" s="124"/>
      <c r="G96" s="131"/>
      <c r="H96" s="124"/>
      <c r="I96" s="131"/>
      <c r="J96" s="124"/>
      <c r="K96" s="131"/>
      <c r="L96" s="124"/>
      <c r="M96" s="131"/>
      <c r="N96" s="124"/>
      <c r="O96" s="131"/>
    </row>
    <row r="97" spans="1:15">
      <c r="A97" s="14" t="s">
        <v>152</v>
      </c>
      <c r="B97" s="130"/>
      <c r="C97" s="129"/>
      <c r="D97" s="134"/>
      <c r="E97" s="131"/>
      <c r="F97" s="124"/>
      <c r="G97" s="131"/>
      <c r="H97" s="124"/>
      <c r="I97" s="131"/>
      <c r="J97" s="124"/>
      <c r="K97" s="131"/>
      <c r="L97" s="124"/>
      <c r="M97" s="131"/>
      <c r="N97" s="124"/>
      <c r="O97" s="131"/>
    </row>
    <row r="98" spans="1:15">
      <c r="A98" s="30" t="s">
        <v>116</v>
      </c>
      <c r="B98" s="130"/>
      <c r="C98" s="129"/>
      <c r="D98" s="134"/>
      <c r="E98" s="131"/>
      <c r="F98" s="124"/>
      <c r="G98" s="131"/>
      <c r="H98" s="124"/>
      <c r="I98" s="131"/>
      <c r="J98" s="124"/>
      <c r="K98" s="131"/>
      <c r="L98" s="124"/>
      <c r="M98" s="131"/>
      <c r="N98" s="124"/>
      <c r="O98" s="131"/>
    </row>
    <row r="99" spans="1:15">
      <c r="A99" s="30" t="s">
        <v>117</v>
      </c>
      <c r="B99" s="130"/>
      <c r="C99" s="129"/>
      <c r="D99" s="134"/>
      <c r="E99" s="131"/>
      <c r="F99" s="124"/>
      <c r="G99" s="131"/>
      <c r="H99" s="124"/>
      <c r="I99" s="131"/>
      <c r="J99" s="124"/>
      <c r="K99" s="131"/>
      <c r="L99" s="124"/>
      <c r="M99" s="131"/>
      <c r="N99" s="124"/>
      <c r="O99" s="131"/>
    </row>
    <row r="100" spans="1:15">
      <c r="B100" s="79"/>
      <c r="C100" s="78"/>
      <c r="D100" s="81"/>
    </row>
    <row r="101" spans="1:15">
      <c r="A101" s="77"/>
      <c r="B101" s="79"/>
      <c r="C101" s="78"/>
      <c r="D101" s="81"/>
    </row>
    <row r="102" spans="1:15">
      <c r="A102" s="77"/>
      <c r="B102" s="79"/>
      <c r="C102" s="78"/>
      <c r="D102" s="81"/>
    </row>
  </sheetData>
  <mergeCells count="25">
    <mergeCell ref="B64:K64"/>
    <mergeCell ref="A61:O61"/>
    <mergeCell ref="A62:O62"/>
    <mergeCell ref="A1:O1"/>
    <mergeCell ref="A2:O2"/>
    <mergeCell ref="A3:O3"/>
    <mergeCell ref="A4:A6"/>
    <mergeCell ref="B4:C5"/>
    <mergeCell ref="H5:I5"/>
    <mergeCell ref="A63:O63"/>
    <mergeCell ref="J5:K5"/>
    <mergeCell ref="N4:O5"/>
    <mergeCell ref="D4:K4"/>
    <mergeCell ref="L4:M5"/>
    <mergeCell ref="D5:E5"/>
    <mergeCell ref="F5:G5"/>
    <mergeCell ref="D65:K65"/>
    <mergeCell ref="A65:A67"/>
    <mergeCell ref="L65:M66"/>
    <mergeCell ref="N65:O66"/>
    <mergeCell ref="H66:I66"/>
    <mergeCell ref="J66:K66"/>
    <mergeCell ref="B65:C66"/>
    <mergeCell ref="D66:E66"/>
    <mergeCell ref="F66:G66"/>
  </mergeCells>
  <phoneticPr fontId="2" type="noConversion"/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60" max="16383" man="1"/>
  </rowBreaks>
  <ignoredErrors>
    <ignoredError sqref="D10:O10 D48:O49 E9:O9" emptyCellReference="1"/>
    <ignoredError sqref="C11 F8:O8 D72:N81 D83:N94 E82:N82" formula="1"/>
    <ignoredError sqref="D11:O33 D50:O53 D82 D39:O47 E38:O38 D35:O37 E34:O34" formula="1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6"/>
  <dimension ref="A1:AL113"/>
  <sheetViews>
    <sheetView workbookViewId="0">
      <selection activeCell="D86" sqref="D86"/>
    </sheetView>
  </sheetViews>
  <sheetFormatPr baseColWidth="10" defaultRowHeight="11.25"/>
  <cols>
    <col min="1" max="1" width="48.6640625" style="23" customWidth="1"/>
    <col min="2" max="2" width="13.6640625" style="23" bestFit="1" customWidth="1"/>
    <col min="3" max="3" width="7.33203125" style="46" customWidth="1"/>
    <col min="4" max="4" width="13.33203125" style="23" bestFit="1" customWidth="1"/>
    <col min="5" max="5" width="8.1640625" style="46" bestFit="1" customWidth="1"/>
    <col min="6" max="6" width="13.33203125" style="23" bestFit="1" customWidth="1"/>
    <col min="7" max="7" width="8.5" style="46" bestFit="1" customWidth="1"/>
    <col min="8" max="8" width="11.5" style="23" bestFit="1" customWidth="1"/>
    <col min="9" max="9" width="8.33203125" style="46" customWidth="1"/>
    <col min="10" max="10" width="11.33203125" style="23" customWidth="1"/>
    <col min="11" max="11" width="7.33203125" style="46" customWidth="1"/>
    <col min="12" max="12" width="10" style="23" customWidth="1"/>
    <col min="13" max="13" width="8.83203125" style="46" bestFit="1" customWidth="1"/>
    <col min="14" max="14" width="13.5" style="23" customWidth="1"/>
    <col min="15" max="15" width="8.5" style="46" customWidth="1"/>
    <col min="16" max="16" width="10.83203125" style="23" customWidth="1"/>
    <col min="17" max="17" width="6.83203125" style="46" customWidth="1"/>
    <col min="18" max="18" width="11.33203125" style="23" bestFit="1" customWidth="1"/>
    <col min="19" max="19" width="7.5" style="46" bestFit="1" customWidth="1"/>
    <col min="20" max="20" width="43.5" style="23" customWidth="1"/>
    <col min="21" max="21" width="11" style="23" bestFit="1" customWidth="1"/>
    <col min="22" max="22" width="7" style="46" bestFit="1" customWidth="1"/>
    <col min="23" max="23" width="11" style="23" bestFit="1" customWidth="1"/>
    <col min="24" max="24" width="7" style="46" bestFit="1" customWidth="1"/>
    <col min="25" max="25" width="11" style="23" bestFit="1" customWidth="1"/>
    <col min="26" max="26" width="7" style="46" bestFit="1" customWidth="1"/>
    <col min="27" max="27" width="11" style="23" bestFit="1" customWidth="1"/>
    <col min="28" max="28" width="6" style="46" bestFit="1" customWidth="1"/>
    <col min="29" max="29" width="11" style="23" bestFit="1" customWidth="1"/>
    <col min="30" max="30" width="6.83203125" style="46" bestFit="1" customWidth="1"/>
    <col min="31" max="31" width="10" style="23" customWidth="1"/>
    <col min="32" max="32" width="8" style="46" bestFit="1" customWidth="1"/>
    <col min="33" max="33" width="10.6640625" style="23" customWidth="1"/>
    <col min="34" max="34" width="7" style="46" bestFit="1" customWidth="1"/>
    <col min="35" max="35" width="11" style="23" bestFit="1" customWidth="1"/>
    <col min="36" max="36" width="7" style="46" bestFit="1" customWidth="1"/>
    <col min="37" max="37" width="11" style="23" bestFit="1" customWidth="1"/>
    <col min="38" max="38" width="7" style="46" bestFit="1" customWidth="1"/>
    <col min="39" max="45" width="7.83203125" style="23" customWidth="1"/>
    <col min="46" max="16384" width="12" style="23"/>
  </cols>
  <sheetData>
    <row r="1" spans="1:19">
      <c r="A1" s="223" t="s">
        <v>102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>
      <c r="A2" s="223" t="s">
        <v>103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>
      <c r="A3" s="223" t="s">
        <v>41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ht="15" customHeight="1">
      <c r="A4" s="219" t="s">
        <v>39</v>
      </c>
      <c r="B4" s="251" t="s">
        <v>24</v>
      </c>
      <c r="C4" s="251"/>
      <c r="D4" s="251" t="s">
        <v>23</v>
      </c>
      <c r="E4" s="251"/>
      <c r="F4" s="254" t="s">
        <v>8</v>
      </c>
      <c r="G4" s="254"/>
      <c r="H4" s="254"/>
      <c r="I4" s="254"/>
      <c r="J4" s="254"/>
      <c r="K4" s="254"/>
      <c r="L4" s="254"/>
      <c r="M4" s="254"/>
      <c r="N4" s="251" t="s">
        <v>1</v>
      </c>
      <c r="O4" s="251"/>
      <c r="P4" s="251" t="s">
        <v>2</v>
      </c>
      <c r="Q4" s="251"/>
      <c r="R4" s="251" t="s">
        <v>10</v>
      </c>
      <c r="S4" s="251"/>
    </row>
    <row r="5" spans="1:19" ht="12.75" customHeight="1">
      <c r="A5" s="253"/>
      <c r="B5" s="252"/>
      <c r="C5" s="252"/>
      <c r="D5" s="252"/>
      <c r="E5" s="252"/>
      <c r="F5" s="255" t="s">
        <v>11</v>
      </c>
      <c r="G5" s="255"/>
      <c r="H5" s="255" t="s">
        <v>140</v>
      </c>
      <c r="I5" s="255"/>
      <c r="J5" s="255" t="s">
        <v>12</v>
      </c>
      <c r="K5" s="255"/>
      <c r="L5" s="255" t="s">
        <v>141</v>
      </c>
      <c r="M5" s="255"/>
      <c r="N5" s="252"/>
      <c r="O5" s="252"/>
      <c r="P5" s="252"/>
      <c r="Q5" s="252"/>
      <c r="R5" s="252"/>
      <c r="S5" s="252"/>
    </row>
    <row r="6" spans="1:19">
      <c r="A6" s="220"/>
      <c r="B6" s="48" t="s">
        <v>6</v>
      </c>
      <c r="C6" s="49" t="s">
        <v>113</v>
      </c>
      <c r="D6" s="48" t="s">
        <v>6</v>
      </c>
      <c r="E6" s="49" t="s">
        <v>113</v>
      </c>
      <c r="F6" s="48" t="s">
        <v>6</v>
      </c>
      <c r="G6" s="49" t="s">
        <v>113</v>
      </c>
      <c r="H6" s="48" t="s">
        <v>6</v>
      </c>
      <c r="I6" s="49" t="s">
        <v>113</v>
      </c>
      <c r="J6" s="48" t="s">
        <v>6</v>
      </c>
      <c r="K6" s="49" t="s">
        <v>113</v>
      </c>
      <c r="L6" s="48" t="s">
        <v>6</v>
      </c>
      <c r="M6" s="49" t="s">
        <v>113</v>
      </c>
      <c r="N6" s="48" t="s">
        <v>6</v>
      </c>
      <c r="O6" s="49" t="s">
        <v>113</v>
      </c>
      <c r="P6" s="48" t="s">
        <v>6</v>
      </c>
      <c r="Q6" s="49" t="s">
        <v>113</v>
      </c>
      <c r="R6" s="48" t="s">
        <v>6</v>
      </c>
      <c r="S6" s="49" t="s">
        <v>113</v>
      </c>
    </row>
    <row r="7" spans="1:19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 s="52" customFormat="1" ht="12" customHeight="1">
      <c r="A8" s="51" t="s">
        <v>132</v>
      </c>
      <c r="B8" s="105">
        <f>'C03'!B8</f>
        <v>3487008.8240420702</v>
      </c>
      <c r="C8" s="110">
        <f>SUM(G8,O8,Q8,S8)</f>
        <v>99.999999999996376</v>
      </c>
      <c r="D8" s="105">
        <f>[1]MercLab!C186</f>
        <v>2934995.862360009</v>
      </c>
      <c r="E8" s="110">
        <f>IF(ISNUMBER(D8/$B$8*100),D8/$B$8*100,0)</f>
        <v>84.169441789878263</v>
      </c>
      <c r="F8" s="105">
        <f t="shared" ref="F8:F53" si="0">H8+J8+L8</f>
        <v>1481238.259587239</v>
      </c>
      <c r="G8" s="110">
        <f>IF(ISNUMBER(F8/$B$8*100),F8/$B$8*100,0)</f>
        <v>42.478764302931062</v>
      </c>
      <c r="H8" s="105">
        <f>[1]MercLab!D186</f>
        <v>179055.36159727923</v>
      </c>
      <c r="I8" s="110">
        <f>IF(ISNUMBER(H8/$B$8*100),H8/$B$8*100,0)</f>
        <v>5.1349271146874207</v>
      </c>
      <c r="J8" s="105">
        <f>[1]MercLab!E186</f>
        <v>1209675.9913603554</v>
      </c>
      <c r="K8" s="110">
        <f>IF(ISNUMBER(J8/$B$8*100),J8/$B$8*100,0)</f>
        <v>34.690935767639481</v>
      </c>
      <c r="L8" s="105">
        <f>[1]MercLab!F186</f>
        <v>92506.906629604375</v>
      </c>
      <c r="M8" s="110">
        <f>IF(ISNUMBER(L8/$B$8*100),L8/$B$8*100,0)</f>
        <v>2.6529014206041568</v>
      </c>
      <c r="N8" s="105">
        <f>[1]MercLab!G186</f>
        <v>1453757.6027726433</v>
      </c>
      <c r="O8" s="110">
        <f>IF(ISNUMBER(N8/$B$8*100),N8/$B$8*100,0)</f>
        <v>41.690677486943578</v>
      </c>
      <c r="P8" s="22">
        <f>'C03'!N8</f>
        <v>439652.51032032992</v>
      </c>
      <c r="Q8" s="110">
        <f>IF(ISNUMBER(P8/$B$8*100),P8/$B$8*100,0)</f>
        <v>12.60829933348702</v>
      </c>
      <c r="R8" s="105">
        <f>B8-(D8+P8)</f>
        <v>112360.45136173116</v>
      </c>
      <c r="S8" s="110">
        <f>IF(ISNUMBER(R8/$B$8*100),R8/$B$8*100,0)</f>
        <v>3.222258876634708</v>
      </c>
    </row>
    <row r="9" spans="1:19" ht="11.25" customHeight="1">
      <c r="A9" s="53"/>
      <c r="B9" s="8"/>
      <c r="C9" s="110"/>
      <c r="D9" s="8"/>
      <c r="E9" s="110"/>
      <c r="F9" s="8"/>
      <c r="G9" s="110"/>
      <c r="H9" s="8"/>
      <c r="I9" s="110"/>
      <c r="J9" s="8"/>
      <c r="K9" s="110"/>
      <c r="L9" s="8"/>
      <c r="M9" s="110"/>
      <c r="N9" s="8"/>
      <c r="O9" s="110"/>
      <c r="P9" s="8"/>
      <c r="Q9" s="110"/>
      <c r="R9" s="8"/>
      <c r="S9" s="110"/>
    </row>
    <row r="10" spans="1:19" ht="12.75" customHeight="1">
      <c r="A10" s="54" t="s">
        <v>43</v>
      </c>
      <c r="B10" s="105"/>
      <c r="C10" s="69"/>
      <c r="D10" s="105"/>
      <c r="E10" s="110"/>
      <c r="F10" s="105"/>
      <c r="G10" s="110"/>
      <c r="H10" s="105"/>
      <c r="I10" s="110"/>
      <c r="J10" s="105"/>
      <c r="K10" s="110"/>
      <c r="L10" s="105"/>
      <c r="M10" s="110"/>
      <c r="N10" s="105"/>
      <c r="O10" s="110"/>
      <c r="P10" s="105"/>
      <c r="Q10" s="110"/>
      <c r="R10" s="105"/>
      <c r="S10" s="110"/>
    </row>
    <row r="11" spans="1:19">
      <c r="A11" s="55" t="s">
        <v>87</v>
      </c>
      <c r="B11" s="71">
        <f>'C03'!B11</f>
        <v>1655004.168580997</v>
      </c>
      <c r="C11" s="111">
        <f>IF(ISNUMBER(B11/B$8*100),B11/B$8*100,0)</f>
        <v>47.462001161859682</v>
      </c>
      <c r="D11" s="71">
        <f>SUM(D12:D14)</f>
        <v>1481836.1626306833</v>
      </c>
      <c r="E11" s="111">
        <f>IF(ISNUMBER(D11/D$8*100),D11/D$8*100,0)</f>
        <v>50.488526462151448</v>
      </c>
      <c r="F11" s="71">
        <f>SUM(F12:F14)</f>
        <v>868922.46774455672</v>
      </c>
      <c r="G11" s="111">
        <f>IF(ISNUMBER(F11/F$8*100),F11/F$8*100,0)</f>
        <v>58.661897376772465</v>
      </c>
      <c r="H11" s="71">
        <f>SUM(H12:H14)</f>
        <v>138059.85986422322</v>
      </c>
      <c r="I11" s="111">
        <f>IF(ISNUMBER(H11/H$8*100),H11/H$8*100,0)</f>
        <v>77.104566226136996</v>
      </c>
      <c r="J11" s="71">
        <f>SUM(J12:J14)</f>
        <v>670338.00756729883</v>
      </c>
      <c r="K11" s="111">
        <f>IF(ISNUMBER(J11/J$8*100),J11/J$8*100,0)</f>
        <v>55.414674041225062</v>
      </c>
      <c r="L11" s="71">
        <f>SUM(L12:L14)</f>
        <v>60524.600313034636</v>
      </c>
      <c r="M11" s="111">
        <f>IF(ISNUMBER(L11/L$8*100),L11/L$8*100,0)</f>
        <v>65.427115140033607</v>
      </c>
      <c r="N11" s="71">
        <f>SUM(N12:N14)</f>
        <v>612913.69488610886</v>
      </c>
      <c r="O11" s="111">
        <f>IF(ISNUMBER(N11/N$8*100),N11/N$8*100,0)</f>
        <v>42.160652760621467</v>
      </c>
      <c r="P11" s="71">
        <f>'C03'!N11</f>
        <v>137855.83798761189</v>
      </c>
      <c r="Q11" s="111">
        <f>IF(ISNUMBER(P11/P$8*100),P11/P$8*100,0)</f>
        <v>31.355635360109829</v>
      </c>
      <c r="R11" s="71">
        <f t="shared" ref="R11:R53" si="1">B11-(D11+P11)</f>
        <v>35312.167962701758</v>
      </c>
      <c r="S11" s="111">
        <f>IF(ISNUMBER(R11/R$8*100),R11/R$8*100,0)</f>
        <v>31.427577528162836</v>
      </c>
    </row>
    <row r="12" spans="1:19">
      <c r="A12" s="58" t="s">
        <v>69</v>
      </c>
      <c r="B12" s="71">
        <f>'C03'!B12</f>
        <v>453274.12438651826</v>
      </c>
      <c r="C12" s="111">
        <f>IF(ISNUMBER(B12/B$8*100),B12/B$8*100,0)</f>
        <v>12.998938266553969</v>
      </c>
      <c r="D12" s="71">
        <f>[1]MercLab!C187</f>
        <v>409632.85201670323</v>
      </c>
      <c r="E12" s="111">
        <f>IF(ISNUMBER(D12/D$8*100),D12/D$8*100,0)</f>
        <v>13.956845979582418</v>
      </c>
      <c r="F12" s="71">
        <f t="shared" si="0"/>
        <v>256640.43694752071</v>
      </c>
      <c r="G12" s="111">
        <f>IF(ISNUMBER(F12/F$8*100),F12/F$8*100,0)</f>
        <v>17.326073998320567</v>
      </c>
      <c r="H12" s="71">
        <f>[1]MercLab!D187</f>
        <v>49344.393190875722</v>
      </c>
      <c r="I12" s="111">
        <f>IF(ISNUMBER(H12/H$8*100),H12/H$8*100,0)</f>
        <v>27.558176840221194</v>
      </c>
      <c r="J12" s="71">
        <f>[1]MercLab!E187</f>
        <v>189690.75774382008</v>
      </c>
      <c r="K12" s="111">
        <f>IF(ISNUMBER(J12/J$8*100),J12/J$8*100,0)</f>
        <v>15.681121151334176</v>
      </c>
      <c r="L12" s="71">
        <f>[1]MercLab!F187</f>
        <v>17605.286012824919</v>
      </c>
      <c r="M12" s="111">
        <f>IF(ISNUMBER(L12/L$8*100),L12/L$8*100,0)</f>
        <v>19.03132063783745</v>
      </c>
      <c r="N12" s="71">
        <f>[1]MercLab!G187</f>
        <v>152992.41506919859</v>
      </c>
      <c r="O12" s="111">
        <f>IF(ISNUMBER(N12/N$8*100),N12/N$8*100,0)</f>
        <v>10.523928801982365</v>
      </c>
      <c r="P12" s="71">
        <f>'C03'!N12</f>
        <v>32482.992502536119</v>
      </c>
      <c r="Q12" s="111">
        <f t="shared" ref="Q12:S15" si="2">IF(ISNUMBER(P12/P$8*100),P12/P$8*100,0)</f>
        <v>7.3883332268179416</v>
      </c>
      <c r="R12" s="71">
        <f t="shared" si="1"/>
        <v>11158.279867278936</v>
      </c>
      <c r="S12" s="111">
        <f t="shared" si="2"/>
        <v>9.930789465553298</v>
      </c>
    </row>
    <row r="13" spans="1:19">
      <c r="A13" s="58" t="s">
        <v>70</v>
      </c>
      <c r="B13" s="106">
        <f>'C03'!B13</f>
        <v>283961.73030088621</v>
      </c>
      <c r="C13" s="111">
        <f>IF(ISNUMBER(B13/B$8*100),B13/B$8*100,0)</f>
        <v>8.1434187474100952</v>
      </c>
      <c r="D13" s="106">
        <f>[1]MercLab!C188</f>
        <v>266119.50429188408</v>
      </c>
      <c r="E13" s="111">
        <f>IF(ISNUMBER(D13/D$8*100),D13/D$8*100,0)</f>
        <v>9.0671168469007419</v>
      </c>
      <c r="F13" s="106">
        <f t="shared" si="0"/>
        <v>167140.20606819171</v>
      </c>
      <c r="G13" s="111">
        <f>IF(ISNUMBER(F13/F$8*100),F13/F$8*100,0)</f>
        <v>11.283816427666869</v>
      </c>
      <c r="H13" s="106">
        <f>[1]MercLab!D188</f>
        <v>12795.939865043649</v>
      </c>
      <c r="I13" s="111">
        <f>IF(ISNUMBER(H13/H$8*100),H13/H$8*100,0)</f>
        <v>7.1463595118829906</v>
      </c>
      <c r="J13" s="106">
        <f>[1]MercLab!E188</f>
        <v>145693.48995635798</v>
      </c>
      <c r="K13" s="111">
        <f>IF(ISNUMBER(J13/J$8*100),J13/J$8*100,0)</f>
        <v>12.044009387382868</v>
      </c>
      <c r="L13" s="106">
        <f>[1]MercLab!F188</f>
        <v>8650.7762467900848</v>
      </c>
      <c r="M13" s="111">
        <f>IF(ISNUMBER(L13/L$8*100),L13/L$8*100,0)</f>
        <v>9.3514922960591509</v>
      </c>
      <c r="N13" s="106">
        <f>[1]MercLab!G188</f>
        <v>98979.298223690334</v>
      </c>
      <c r="O13" s="111">
        <f>IF(ISNUMBER(N13/N$8*100),N13/N$8*100,0)</f>
        <v>6.808514571818197</v>
      </c>
      <c r="P13" s="106">
        <f>'C03'!N13</f>
        <v>17481.776998721602</v>
      </c>
      <c r="Q13" s="111">
        <f t="shared" si="2"/>
        <v>3.9762713935113014</v>
      </c>
      <c r="R13" s="106">
        <f t="shared" si="1"/>
        <v>360.44901028054301</v>
      </c>
      <c r="S13" s="111">
        <f t="shared" si="2"/>
        <v>0.3207970472814497</v>
      </c>
    </row>
    <row r="14" spans="1:19">
      <c r="A14" s="58" t="s">
        <v>120</v>
      </c>
      <c r="B14" s="106">
        <f>'C03'!B14</f>
        <v>917768.31389359257</v>
      </c>
      <c r="C14" s="111">
        <f>IF(ISNUMBER(B14/B$8*100),B14/B$8*100,0)</f>
        <v>26.31964414789562</v>
      </c>
      <c r="D14" s="106">
        <f>[1]MercLab!C189</f>
        <v>806083.8063220958</v>
      </c>
      <c r="E14" s="111">
        <f>IF(ISNUMBER(D14/D$8*100),D14/D$8*100,0)</f>
        <v>27.464563635668281</v>
      </c>
      <c r="F14" s="106">
        <f t="shared" si="0"/>
        <v>445141.82472884428</v>
      </c>
      <c r="G14" s="111">
        <f>IF(ISNUMBER(F14/F$8*100),F14/F$8*100,0)</f>
        <v>30.052006950785032</v>
      </c>
      <c r="H14" s="106">
        <f>[1]MercLab!D189</f>
        <v>75919.526808303854</v>
      </c>
      <c r="I14" s="111">
        <f>IF(ISNUMBER(H14/H$8*100),H14/H$8*100,0)</f>
        <v>42.400029874032803</v>
      </c>
      <c r="J14" s="106">
        <f>[1]MercLab!E189</f>
        <v>334953.75986712083</v>
      </c>
      <c r="K14" s="111">
        <f>IF(ISNUMBER(J14/J$8*100),J14/J$8*100,0)</f>
        <v>27.689543502508023</v>
      </c>
      <c r="L14" s="106">
        <f>[1]MercLab!F189</f>
        <v>34268.53805341963</v>
      </c>
      <c r="M14" s="111">
        <f>IF(ISNUMBER(L14/L$8*100),L14/L$8*100,0)</f>
        <v>37.044302206137004</v>
      </c>
      <c r="N14" s="106">
        <f>[1]MercLab!G189</f>
        <v>360941.98159321997</v>
      </c>
      <c r="O14" s="111">
        <f>IF(ISNUMBER(N14/N$8*100),N14/N$8*100,0)</f>
        <v>24.828209386820905</v>
      </c>
      <c r="P14" s="106">
        <f>'C03'!N14</f>
        <v>87891.068486354154</v>
      </c>
      <c r="Q14" s="111">
        <f t="shared" si="2"/>
        <v>19.991030739780584</v>
      </c>
      <c r="R14" s="106">
        <f t="shared" si="1"/>
        <v>23793.439085142571</v>
      </c>
      <c r="S14" s="111">
        <f t="shared" si="2"/>
        <v>21.17599101532835</v>
      </c>
    </row>
    <row r="15" spans="1:19">
      <c r="A15" s="55" t="s">
        <v>71</v>
      </c>
      <c r="B15" s="106">
        <f>'C03'!B15</f>
        <v>1832004.655460946</v>
      </c>
      <c r="C15" s="111">
        <f>IF(ISNUMBER(B15/B$8*100),B15/B$8*100,0)</f>
        <v>52.537998838136666</v>
      </c>
      <c r="D15" s="106">
        <f>[1]MercLab!C190</f>
        <v>1453159.6997292188</v>
      </c>
      <c r="E15" s="111">
        <f>IF(ISNUMBER(D15/D$8*100),D15/D$8*100,0)</f>
        <v>49.511473537844907</v>
      </c>
      <c r="F15" s="106">
        <f t="shared" si="0"/>
        <v>612315.79184268403</v>
      </c>
      <c r="G15" s="111">
        <f>IF(ISNUMBER(F15/F$8*100),F15/F$8*100,0)</f>
        <v>41.338102623227648</v>
      </c>
      <c r="H15" s="106">
        <f>[1]MercLab!D190</f>
        <v>40995.501733057194</v>
      </c>
      <c r="I15" s="111">
        <f>IF(ISNUMBER(H15/H$8*100),H15/H$8*100,0)</f>
        <v>22.895433773863672</v>
      </c>
      <c r="J15" s="106">
        <f>[1]MercLab!E190</f>
        <v>539337.98379305738</v>
      </c>
      <c r="K15" s="111">
        <f>IF(ISNUMBER(J15/J$8*100),J15/J$8*100,0)</f>
        <v>44.585325958775002</v>
      </c>
      <c r="L15" s="106">
        <f>[1]MercLab!F190</f>
        <v>31982.30631656944</v>
      </c>
      <c r="M15" s="111">
        <f>IF(ISNUMBER(L15/L$8*100),L15/L$8*100,0)</f>
        <v>34.572884859966067</v>
      </c>
      <c r="N15" s="106">
        <f>[1]MercLab!G190</f>
        <v>840843.90788653481</v>
      </c>
      <c r="O15" s="111">
        <f>IF(ISNUMBER(N15/N$8*100),N15/N$8*100,0)</f>
        <v>57.839347239378554</v>
      </c>
      <c r="P15" s="106">
        <f>'C03'!N15</f>
        <v>301796.67233271891</v>
      </c>
      <c r="Q15" s="111">
        <f t="shared" si="2"/>
        <v>68.64436463989037</v>
      </c>
      <c r="R15" s="106">
        <f t="shared" si="1"/>
        <v>77048.283399008214</v>
      </c>
      <c r="S15" s="111">
        <f t="shared" si="2"/>
        <v>68.5724224718183</v>
      </c>
    </row>
    <row r="16" spans="1:19">
      <c r="A16" s="56"/>
      <c r="B16" s="107">
        <f>'C03'!B16</f>
        <v>0</v>
      </c>
      <c r="C16" s="111"/>
      <c r="D16" s="107"/>
      <c r="E16" s="111"/>
      <c r="F16" s="107">
        <f t="shared" si="0"/>
        <v>0</v>
      </c>
      <c r="G16" s="111"/>
      <c r="H16" s="107"/>
      <c r="I16" s="111"/>
      <c r="J16" s="107"/>
      <c r="K16" s="111"/>
      <c r="L16" s="107"/>
      <c r="M16" s="111"/>
      <c r="N16" s="107"/>
      <c r="O16" s="111"/>
      <c r="P16" s="107"/>
      <c r="Q16" s="111"/>
      <c r="R16" s="107"/>
      <c r="S16" s="111"/>
    </row>
    <row r="17" spans="1:19">
      <c r="A17" s="54" t="s">
        <v>42</v>
      </c>
      <c r="B17" s="105"/>
      <c r="C17" s="69"/>
      <c r="D17" s="105"/>
      <c r="E17" s="110"/>
      <c r="F17" s="105"/>
      <c r="G17" s="110"/>
      <c r="H17" s="105"/>
      <c r="I17" s="110"/>
      <c r="J17" s="105"/>
      <c r="K17" s="110"/>
      <c r="L17" s="105"/>
      <c r="M17" s="110"/>
      <c r="N17" s="105"/>
      <c r="O17" s="110"/>
      <c r="P17" s="105"/>
      <c r="Q17" s="110"/>
      <c r="R17" s="105"/>
      <c r="S17" s="110"/>
    </row>
    <row r="18" spans="1:19">
      <c r="A18" s="55" t="s">
        <v>45</v>
      </c>
      <c r="B18" s="106">
        <f>'C03'!B18</f>
        <v>403897.68578662467</v>
      </c>
      <c r="C18" s="111">
        <f>IF(ISNUMBER(B18/B$8*100),B18/B$8*100,0)</f>
        <v>11.582926977467027</v>
      </c>
      <c r="D18" s="106">
        <f>[1]MercLab!C192</f>
        <v>355052.73042518756</v>
      </c>
      <c r="E18" s="111">
        <f>IF(ISNUMBER(D18/D$8*100),D18/D$8*100,0)</f>
        <v>12.097214002192569</v>
      </c>
      <c r="F18" s="106">
        <f t="shared" si="0"/>
        <v>106107.02139753351</v>
      </c>
      <c r="G18" s="111">
        <f>IF(ISNUMBER(F18/F$8*100),F18/F$8*100,0)</f>
        <v>7.1633999939416384</v>
      </c>
      <c r="H18" s="106">
        <f>[1]MercLab!D192</f>
        <v>2283.1144986549002</v>
      </c>
      <c r="I18" s="111">
        <f>IF(ISNUMBER(H18/H$8*100),H18/H$8*100,0)</f>
        <v>1.2750885973411659</v>
      </c>
      <c r="J18" s="106">
        <f>[1]MercLab!E192</f>
        <v>95729.815389624186</v>
      </c>
      <c r="K18" s="111">
        <f>IF(ISNUMBER(J18/J$8*100),J18/J$8*100,0)</f>
        <v>7.9136740807734878</v>
      </c>
      <c r="L18" s="106">
        <f>[1]MercLab!F192</f>
        <v>8094.0915092544237</v>
      </c>
      <c r="M18" s="111">
        <f>IF(ISNUMBER(L18/L$8*100),L18/L$8*100,0)</f>
        <v>8.7497158905799211</v>
      </c>
      <c r="N18" s="106">
        <f>[1]MercLab!G192</f>
        <v>248945.70902765429</v>
      </c>
      <c r="O18" s="111">
        <f>IF(ISNUMBER(N18/N$8*100),N18/N$8*100,0)</f>
        <v>17.124292836223777</v>
      </c>
      <c r="P18" s="106">
        <f>'C03'!N18</f>
        <v>30693.265723879857</v>
      </c>
      <c r="Q18" s="111">
        <f t="shared" ref="Q18:S22" si="3">IF(ISNUMBER(P18/P$8*100),P18/P$8*100,0)</f>
        <v>6.9812556515409883</v>
      </c>
      <c r="R18" s="106">
        <f t="shared" si="1"/>
        <v>18151.689637557254</v>
      </c>
      <c r="S18" s="111">
        <f t="shared" si="3"/>
        <v>16.154874261869988</v>
      </c>
    </row>
    <row r="19" spans="1:19">
      <c r="A19" s="55" t="s">
        <v>46</v>
      </c>
      <c r="B19" s="106">
        <f>'C03'!B19</f>
        <v>1849843.1326669815</v>
      </c>
      <c r="C19" s="111">
        <f>IF(ISNUMBER(B19/B$8*100),B19/B$8*100,0)</f>
        <v>53.049568441374937</v>
      </c>
      <c r="D19" s="106">
        <f>[1]MercLab!C193</f>
        <v>1535859.9412763931</v>
      </c>
      <c r="E19" s="111">
        <f>IF(ISNUMBER(D19/D$8*100),D19/D$8*100,0)</f>
        <v>52.329202946181297</v>
      </c>
      <c r="F19" s="106">
        <f t="shared" si="0"/>
        <v>675336.77586408763</v>
      </c>
      <c r="G19" s="111">
        <f>IF(ISNUMBER(F19/F$8*100),F19/F$8*100,0)</f>
        <v>45.59271754513528</v>
      </c>
      <c r="H19" s="106">
        <f>[1]MercLab!D193</f>
        <v>26018.913950247446</v>
      </c>
      <c r="I19" s="111">
        <f>IF(ISNUMBER(H19/H$8*100),H19/H$8*100,0)</f>
        <v>14.531211865505403</v>
      </c>
      <c r="J19" s="106">
        <f>[1]MercLab!E193</f>
        <v>590635.39271479065</v>
      </c>
      <c r="K19" s="111">
        <f>IF(ISNUMBER(J19/J$8*100),J19/J$8*100,0)</f>
        <v>48.825916768884916</v>
      </c>
      <c r="L19" s="106">
        <f>[1]MercLab!F193</f>
        <v>58682.469199049563</v>
      </c>
      <c r="M19" s="111">
        <f>IF(ISNUMBER(L19/L$8*100),L19/L$8*100,0)</f>
        <v>63.435770730084926</v>
      </c>
      <c r="N19" s="106">
        <f>[1]MercLab!G193</f>
        <v>860523.1654123154</v>
      </c>
      <c r="O19" s="111">
        <f>IF(ISNUMBER(N19/N$8*100),N19/N$8*100,0)</f>
        <v>59.193029413645291</v>
      </c>
      <c r="P19" s="106">
        <f>'C03'!N19</f>
        <v>246228.01531371431</v>
      </c>
      <c r="Q19" s="111">
        <f t="shared" si="3"/>
        <v>56.005142591887648</v>
      </c>
      <c r="R19" s="106">
        <f t="shared" si="1"/>
        <v>67755.176076874137</v>
      </c>
      <c r="S19" s="111">
        <f t="shared" si="3"/>
        <v>60.301623263103821</v>
      </c>
    </row>
    <row r="20" spans="1:19">
      <c r="A20" s="55" t="s">
        <v>47</v>
      </c>
      <c r="B20" s="71">
        <f>'C03'!B20</f>
        <v>922272.7936301243</v>
      </c>
      <c r="C20" s="111">
        <f>IF(ISNUMBER(B20/B$8*100),B20/B$8*100,0)</f>
        <v>26.448823050612308</v>
      </c>
      <c r="D20" s="71">
        <f>[1]MercLab!C194</f>
        <v>760517.97249593225</v>
      </c>
      <c r="E20" s="111">
        <f>IF(ISNUMBER(D20/D$8*100),D20/D$8*100,0)</f>
        <v>25.912062849874179</v>
      </c>
      <c r="F20" s="71">
        <f t="shared" si="0"/>
        <v>475595.00208321691</v>
      </c>
      <c r="G20" s="111">
        <f>IF(ISNUMBER(F20/F$8*100),F20/F$8*100,0)</f>
        <v>32.107933953565713</v>
      </c>
      <c r="H20" s="71">
        <f>[1]MercLab!D194</f>
        <v>71633.323466041402</v>
      </c>
      <c r="I20" s="111">
        <f>IF(ISNUMBER(H20/H$8*100),H20/H$8*100,0)</f>
        <v>40.006243223900135</v>
      </c>
      <c r="J20" s="71">
        <f>[1]MercLab!E194</f>
        <v>379199.6743333796</v>
      </c>
      <c r="K20" s="111">
        <f>IF(ISNUMBER(J20/J$8*100),J20/J$8*100,0)</f>
        <v>31.347210082837645</v>
      </c>
      <c r="L20" s="71">
        <f>[1]MercLab!F194</f>
        <v>24762.004283795875</v>
      </c>
      <c r="M20" s="111">
        <f>IF(ISNUMBER(L20/L$8*100),L20/L$8*100,0)</f>
        <v>26.767735713985548</v>
      </c>
      <c r="N20" s="71">
        <f>[1]MercLab!G194</f>
        <v>284922.9704127381</v>
      </c>
      <c r="O20" s="111">
        <f>IF(ISNUMBER(N20/N$8*100),N20/N$8*100,0)</f>
        <v>19.59907001478966</v>
      </c>
      <c r="P20" s="71">
        <f>'C03'!N20</f>
        <v>145688.85391458246</v>
      </c>
      <c r="Q20" s="111">
        <f t="shared" si="3"/>
        <v>33.137273299868994</v>
      </c>
      <c r="R20" s="71">
        <f t="shared" si="1"/>
        <v>16065.967219609534</v>
      </c>
      <c r="S20" s="111">
        <f t="shared" si="3"/>
        <v>14.298596191899456</v>
      </c>
    </row>
    <row r="21" spans="1:19">
      <c r="A21" s="55" t="s">
        <v>48</v>
      </c>
      <c r="B21" s="71">
        <f>'C03'!B21</f>
        <v>298387.08064035006</v>
      </c>
      <c r="C21" s="111">
        <f>IF(ISNUMBER(B21/B$8*100),B21/B$8*100,0)</f>
        <v>8.5571071281220856</v>
      </c>
      <c r="D21" s="71">
        <f>[1]MercLab!C195</f>
        <v>271884.08736107341</v>
      </c>
      <c r="E21" s="111">
        <f>IF(ISNUMBER(D21/D$8*100),D21/D$8*100,0)</f>
        <v>9.2635254055333967</v>
      </c>
      <c r="F21" s="71">
        <f t="shared" si="0"/>
        <v>216741.10285258078</v>
      </c>
      <c r="G21" s="111">
        <f>IF(ISNUMBER(F21/F$8*100),F21/F$8*100,0)</f>
        <v>14.632426717966204</v>
      </c>
      <c r="H21" s="71">
        <f>[1]MercLab!D195</f>
        <v>79120.009682336924</v>
      </c>
      <c r="I21" s="111">
        <f>IF(ISNUMBER(H21/H$8*100),H21/H$8*100,0)</f>
        <v>44.187456313254103</v>
      </c>
      <c r="J21" s="71">
        <f>[1]MercLab!E195</f>
        <v>136652.75153273961</v>
      </c>
      <c r="K21" s="111">
        <f>IF(ISNUMBER(J21/J$8*100),J21/J$8*100,0)</f>
        <v>11.296640795446816</v>
      </c>
      <c r="L21" s="71">
        <f>[1]MercLab!F195</f>
        <v>968.34163750424</v>
      </c>
      <c r="M21" s="111">
        <f>IF(ISNUMBER(L21/L$8*100),L21/L$8*100,0)</f>
        <v>1.0467776653493113</v>
      </c>
      <c r="N21" s="71">
        <f>[1]MercLab!G195</f>
        <v>55142.98450848736</v>
      </c>
      <c r="O21" s="111">
        <f>IF(ISNUMBER(N21/N$8*100),N21/N$8*100,0)</f>
        <v>3.793134729154108</v>
      </c>
      <c r="P21" s="71">
        <f>'C03'!N21</f>
        <v>16612.743744720428</v>
      </c>
      <c r="Q21" s="111">
        <f t="shared" si="3"/>
        <v>3.7786077310502373</v>
      </c>
      <c r="R21" s="71">
        <f t="shared" si="1"/>
        <v>9890.2495345562347</v>
      </c>
      <c r="S21" s="111">
        <f t="shared" si="3"/>
        <v>8.802251517053584</v>
      </c>
    </row>
    <row r="22" spans="1:19">
      <c r="A22" s="55" t="s">
        <v>64</v>
      </c>
      <c r="B22" s="106">
        <f>'C03'!B22</f>
        <v>12608.13131784227</v>
      </c>
      <c r="C22" s="111">
        <f>IF(ISNUMBER(B22/B$8*100),B22/B$8*100,0)</f>
        <v>0.36157440241941169</v>
      </c>
      <c r="D22" s="106">
        <f>[1]MercLab!C196</f>
        <v>11681.130801286849</v>
      </c>
      <c r="E22" s="111">
        <f>IF(ISNUMBER(D22/D$8*100),D22/D$8*100,0)</f>
        <v>0.39799479621392503</v>
      </c>
      <c r="F22" s="106">
        <f t="shared" si="0"/>
        <v>7458.357389830664</v>
      </c>
      <c r="G22" s="111">
        <f>IF(ISNUMBER(F22/F$8*100),F22/F$8*100,0)</f>
        <v>0.50352178939187031</v>
      </c>
      <c r="H22" s="106">
        <f>[1]MercLab!D196</f>
        <v>0</v>
      </c>
      <c r="I22" s="111">
        <f>IF(ISNUMBER(H22/H$8*100),H22/H$8*100,0)</f>
        <v>0</v>
      </c>
      <c r="J22" s="106">
        <f>[1]MercLab!E196</f>
        <v>7458.357389830664</v>
      </c>
      <c r="K22" s="111">
        <f>IF(ISNUMBER(J22/J$8*100),J22/J$8*100,0)</f>
        <v>0.6165582720578987</v>
      </c>
      <c r="L22" s="106">
        <f>[1]MercLab!F196</f>
        <v>0</v>
      </c>
      <c r="M22" s="111">
        <f>IF(ISNUMBER(L22/L$8*100),L22/L$8*100,0)</f>
        <v>0</v>
      </c>
      <c r="N22" s="106">
        <f>[1]MercLab!G196</f>
        <v>4222.7734114561799</v>
      </c>
      <c r="O22" s="111">
        <f>IF(ISNUMBER(N22/N$8*100),N22/N$8*100,0)</f>
        <v>0.29047300618771654</v>
      </c>
      <c r="P22" s="106">
        <f>'C03'!N22</f>
        <v>429.63162343418003</v>
      </c>
      <c r="Q22" s="111">
        <f t="shared" si="3"/>
        <v>9.7720725652436585E-2</v>
      </c>
      <c r="R22" s="106">
        <f t="shared" si="1"/>
        <v>497.36889312124185</v>
      </c>
      <c r="S22" s="111">
        <f t="shared" si="3"/>
        <v>0.4426547660617895</v>
      </c>
    </row>
    <row r="23" spans="1:19">
      <c r="B23" s="107"/>
      <c r="C23" s="108"/>
      <c r="D23" s="107"/>
      <c r="E23" s="108"/>
      <c r="F23" s="107">
        <f t="shared" si="0"/>
        <v>0</v>
      </c>
      <c r="G23" s="108"/>
      <c r="H23" s="107"/>
      <c r="I23" s="108"/>
      <c r="J23" s="107"/>
      <c r="K23" s="108"/>
      <c r="L23" s="107"/>
      <c r="M23" s="108"/>
      <c r="N23" s="107"/>
      <c r="O23" s="108"/>
      <c r="P23" s="107">
        <f>'C03'!N23</f>
        <v>0</v>
      </c>
      <c r="Q23" s="108"/>
      <c r="R23" s="107">
        <f t="shared" si="1"/>
        <v>0</v>
      </c>
      <c r="S23" s="108"/>
    </row>
    <row r="24" spans="1:19" ht="11.25" customHeight="1">
      <c r="A24" s="54" t="s">
        <v>20</v>
      </c>
      <c r="B24" s="105"/>
      <c r="C24" s="69"/>
      <c r="D24" s="105"/>
      <c r="E24" s="110"/>
      <c r="F24" s="105"/>
      <c r="G24" s="110"/>
      <c r="H24" s="105"/>
      <c r="I24" s="110"/>
      <c r="J24" s="105"/>
      <c r="K24" s="110"/>
      <c r="L24" s="105"/>
      <c r="M24" s="110"/>
      <c r="N24" s="105"/>
      <c r="O24" s="110"/>
      <c r="P24" s="105"/>
      <c r="Q24" s="110"/>
      <c r="R24" s="105"/>
      <c r="S24" s="110"/>
    </row>
    <row r="25" spans="1:19">
      <c r="A25" s="55" t="s">
        <v>49</v>
      </c>
      <c r="B25" s="106">
        <f>'C03'!B25</f>
        <v>19977.849178465764</v>
      </c>
      <c r="C25" s="111">
        <f t="shared" ref="C25:C33" si="4">IF(ISNUMBER(B25/B$8*100),B25/B$8*100,0)</f>
        <v>0.57292224329125274</v>
      </c>
      <c r="D25" s="106">
        <f>[1]MercLab!C198</f>
        <v>2089.9934735215802</v>
      </c>
      <c r="E25" s="111">
        <f t="shared" ref="E25:E33" si="5">IF(ISNUMBER(D25/D$8*100),D25/D$8*100,0)</f>
        <v>7.1209418054887189E-2</v>
      </c>
      <c r="F25" s="106">
        <f t="shared" si="0"/>
        <v>830.9035967758</v>
      </c>
      <c r="G25" s="111">
        <f t="shared" ref="G25:G33" si="6">IF(ISNUMBER(F25/F$8*100),F25/F$8*100,0)</f>
        <v>5.6095202199768934E-2</v>
      </c>
      <c r="H25" s="106">
        <f>[1]MercLab!D198</f>
        <v>0</v>
      </c>
      <c r="I25" s="111">
        <f t="shared" ref="I25:I33" si="7">IF(ISNUMBER(H25/H$8*100),H25/H$8*100,0)</f>
        <v>0</v>
      </c>
      <c r="J25" s="106">
        <f>[1]MercLab!E198</f>
        <v>830.9035967758</v>
      </c>
      <c r="K25" s="111">
        <f t="shared" ref="K25:K33" si="8">IF(ISNUMBER(J25/J$8*100),J25/J$8*100,0)</f>
        <v>6.8688111751428374E-2</v>
      </c>
      <c r="L25" s="106">
        <f>[1]MercLab!F198</f>
        <v>0</v>
      </c>
      <c r="M25" s="111">
        <f t="shared" ref="M25:M33" si="9">IF(ISNUMBER(L25/L$8*100),L25/L$8*100,0)</f>
        <v>0</v>
      </c>
      <c r="N25" s="106">
        <f>[1]MercLab!G198</f>
        <v>1259.08987674578</v>
      </c>
      <c r="O25" s="111">
        <f t="shared" ref="O25:O33" si="10">IF(ISNUMBER(N25/N$8*100),N25/N$8*100,0)</f>
        <v>8.6609340810628391E-2</v>
      </c>
      <c r="P25" s="106">
        <f>'C03'!N25</f>
        <v>17887.855704944181</v>
      </c>
      <c r="Q25" s="111">
        <f t="shared" ref="Q25:S33" si="11">IF(ISNUMBER(P25/P$8*100),P25/P$8*100,0)</f>
        <v>4.0686349526154482</v>
      </c>
      <c r="R25" s="106">
        <f t="shared" si="1"/>
        <v>0</v>
      </c>
      <c r="S25" s="111">
        <f t="shared" si="11"/>
        <v>0</v>
      </c>
    </row>
    <row r="26" spans="1:19">
      <c r="A26" s="55" t="s">
        <v>50</v>
      </c>
      <c r="B26" s="106">
        <f>'C03'!B26</f>
        <v>126359.65325388801</v>
      </c>
      <c r="C26" s="111">
        <f t="shared" si="4"/>
        <v>3.6237262258319856</v>
      </c>
      <c r="D26" s="106">
        <f>[1]MercLab!C199</f>
        <v>33448.713359517555</v>
      </c>
      <c r="E26" s="111">
        <f t="shared" si="5"/>
        <v>1.1396511248442336</v>
      </c>
      <c r="F26" s="106">
        <f t="shared" si="0"/>
        <v>27329.585657563224</v>
      </c>
      <c r="G26" s="111">
        <f t="shared" si="6"/>
        <v>1.8450499425513671</v>
      </c>
      <c r="H26" s="106">
        <f>[1]MercLab!D199</f>
        <v>0</v>
      </c>
      <c r="I26" s="111">
        <f t="shared" si="7"/>
        <v>0</v>
      </c>
      <c r="J26" s="106">
        <f>[1]MercLab!E199</f>
        <v>23868.533229731584</v>
      </c>
      <c r="K26" s="111">
        <f t="shared" si="8"/>
        <v>1.9731344095611871</v>
      </c>
      <c r="L26" s="106">
        <f>[1]MercLab!F199</f>
        <v>3461.0524278316398</v>
      </c>
      <c r="M26" s="111">
        <f t="shared" si="9"/>
        <v>3.7413989440697848</v>
      </c>
      <c r="N26" s="106">
        <f>[1]MercLab!G199</f>
        <v>6119.1277019543213</v>
      </c>
      <c r="O26" s="111">
        <f t="shared" si="10"/>
        <v>0.42091801895197428</v>
      </c>
      <c r="P26" s="106">
        <f>'C03'!N26</f>
        <v>91166.450458921274</v>
      </c>
      <c r="Q26" s="111">
        <f t="shared" si="11"/>
        <v>20.736024091502987</v>
      </c>
      <c r="R26" s="106">
        <f t="shared" si="1"/>
        <v>1744.4894354491844</v>
      </c>
      <c r="S26" s="111">
        <f t="shared" si="11"/>
        <v>1.5525831503052683</v>
      </c>
    </row>
    <row r="27" spans="1:19">
      <c r="A27" s="55" t="s">
        <v>51</v>
      </c>
      <c r="B27" s="106">
        <f>'C03'!B27</f>
        <v>309248.1988902954</v>
      </c>
      <c r="C27" s="111">
        <f t="shared" si="4"/>
        <v>8.8685809097500687</v>
      </c>
      <c r="D27" s="106">
        <f>[1]MercLab!C200</f>
        <v>170875.81945347911</v>
      </c>
      <c r="E27" s="111">
        <f t="shared" si="5"/>
        <v>5.8220122775941192</v>
      </c>
      <c r="F27" s="106">
        <f t="shared" si="0"/>
        <v>137233.49353125942</v>
      </c>
      <c r="G27" s="111">
        <f t="shared" si="6"/>
        <v>9.2647818568702665</v>
      </c>
      <c r="H27" s="106">
        <f>[1]MercLab!D200</f>
        <v>1162.9929569661599</v>
      </c>
      <c r="I27" s="111">
        <f t="shared" si="7"/>
        <v>0.6495158517408125</v>
      </c>
      <c r="J27" s="106">
        <f>[1]MercLab!E200</f>
        <v>123627.73374024627</v>
      </c>
      <c r="K27" s="111">
        <f t="shared" si="8"/>
        <v>10.219904720206875</v>
      </c>
      <c r="L27" s="106">
        <f>[1]MercLab!F200</f>
        <v>12442.766834046988</v>
      </c>
      <c r="M27" s="111">
        <f t="shared" si="9"/>
        <v>13.450635511862433</v>
      </c>
      <c r="N27" s="106">
        <f>[1]MercLab!G200</f>
        <v>33642.325922219454</v>
      </c>
      <c r="O27" s="111">
        <f t="shared" si="10"/>
        <v>2.3141633693303447</v>
      </c>
      <c r="P27" s="106">
        <f>'C03'!N27</f>
        <v>133513.78695507246</v>
      </c>
      <c r="Q27" s="111">
        <f t="shared" si="11"/>
        <v>30.368025615910753</v>
      </c>
      <c r="R27" s="106">
        <f t="shared" si="1"/>
        <v>4858.5924817438354</v>
      </c>
      <c r="S27" s="111">
        <f t="shared" si="11"/>
        <v>4.324112641824633</v>
      </c>
    </row>
    <row r="28" spans="1:19">
      <c r="A28" s="55" t="s">
        <v>52</v>
      </c>
      <c r="B28" s="106">
        <f>'C03'!B28</f>
        <v>565438.48387297243</v>
      </c>
      <c r="C28" s="111">
        <f t="shared" si="4"/>
        <v>16.215573645079782</v>
      </c>
      <c r="D28" s="106">
        <f>[1]MercLab!C201</f>
        <v>465825.87923298567</v>
      </c>
      <c r="E28" s="111">
        <f t="shared" si="5"/>
        <v>15.871432229496174</v>
      </c>
      <c r="F28" s="106">
        <f t="shared" si="0"/>
        <v>349413.81251946266</v>
      </c>
      <c r="G28" s="111">
        <f t="shared" si="6"/>
        <v>23.589305114008472</v>
      </c>
      <c r="H28" s="106">
        <f>[1]MercLab!D201</f>
        <v>18542.93761021769</v>
      </c>
      <c r="I28" s="111">
        <f t="shared" si="7"/>
        <v>10.355980097330663</v>
      </c>
      <c r="J28" s="106">
        <f>[1]MercLab!E201</f>
        <v>308527.89287050389</v>
      </c>
      <c r="K28" s="111">
        <f t="shared" si="8"/>
        <v>25.505002585324128</v>
      </c>
      <c r="L28" s="106">
        <f>[1]MercLab!F201</f>
        <v>22342.982038741138</v>
      </c>
      <c r="M28" s="111">
        <f t="shared" si="9"/>
        <v>24.152771779735264</v>
      </c>
      <c r="N28" s="106">
        <f>[1]MercLab!G201</f>
        <v>116412.06671351896</v>
      </c>
      <c r="O28" s="111">
        <f t="shared" si="10"/>
        <v>8.0076669240797038</v>
      </c>
      <c r="P28" s="106">
        <f>'C03'!N28</f>
        <v>89882.004998614822</v>
      </c>
      <c r="Q28" s="111">
        <f t="shared" si="11"/>
        <v>20.443873943339248</v>
      </c>
      <c r="R28" s="106">
        <f t="shared" si="1"/>
        <v>9730.599641371984</v>
      </c>
      <c r="S28" s="111">
        <f t="shared" si="11"/>
        <v>8.6601642512501762</v>
      </c>
    </row>
    <row r="29" spans="1:19">
      <c r="A29" s="55" t="s">
        <v>53</v>
      </c>
      <c r="B29" s="107">
        <f>'C03'!B29</f>
        <v>395036.44865471654</v>
      </c>
      <c r="C29" s="111">
        <f t="shared" si="4"/>
        <v>11.328805534733299</v>
      </c>
      <c r="D29" s="107">
        <f>[1]MercLab!C202</f>
        <v>354205.98131691024</v>
      </c>
      <c r="E29" s="111">
        <f t="shared" si="5"/>
        <v>12.068363906724413</v>
      </c>
      <c r="F29" s="107">
        <f t="shared" si="0"/>
        <v>230993.4971737134</v>
      </c>
      <c r="G29" s="111">
        <f t="shared" si="6"/>
        <v>15.594621302725594</v>
      </c>
      <c r="H29" s="107">
        <f>[1]MercLab!D202</f>
        <v>18488.205990728649</v>
      </c>
      <c r="I29" s="111">
        <f t="shared" si="7"/>
        <v>10.325413227396805</v>
      </c>
      <c r="J29" s="107">
        <f>[1]MercLab!E202</f>
        <v>202257.82514780381</v>
      </c>
      <c r="K29" s="111">
        <f t="shared" si="8"/>
        <v>16.71999994976774</v>
      </c>
      <c r="L29" s="107">
        <f>[1]MercLab!F202</f>
        <v>10247.466035180931</v>
      </c>
      <c r="M29" s="111">
        <f t="shared" si="9"/>
        <v>11.077514543007648</v>
      </c>
      <c r="N29" s="107">
        <f>[1]MercLab!G202</f>
        <v>123212.48414319329</v>
      </c>
      <c r="O29" s="111">
        <f t="shared" si="10"/>
        <v>8.4754489956371906</v>
      </c>
      <c r="P29" s="107">
        <f>'C03'!N29</f>
        <v>29535.68771699135</v>
      </c>
      <c r="Q29" s="111">
        <f t="shared" si="11"/>
        <v>6.7179618047606988</v>
      </c>
      <c r="R29" s="107">
        <f t="shared" si="1"/>
        <v>11294.779620814952</v>
      </c>
      <c r="S29" s="111">
        <f t="shared" si="11"/>
        <v>10.052273272250169</v>
      </c>
    </row>
    <row r="30" spans="1:19">
      <c r="A30" s="55" t="s">
        <v>65</v>
      </c>
      <c r="B30" s="71">
        <f>'C03'!B30</f>
        <v>422121.95842044742</v>
      </c>
      <c r="C30" s="111">
        <f t="shared" si="4"/>
        <v>12.105560373407148</v>
      </c>
      <c r="D30" s="71">
        <f>[1]MercLab!C203</f>
        <v>390589.61522086058</v>
      </c>
      <c r="E30" s="111">
        <f t="shared" si="5"/>
        <v>13.308012465366486</v>
      </c>
      <c r="F30" s="71">
        <f t="shared" si="0"/>
        <v>209813.49448205231</v>
      </c>
      <c r="G30" s="111">
        <f t="shared" si="6"/>
        <v>14.164736369996195</v>
      </c>
      <c r="H30" s="71">
        <f>[1]MercLab!D203</f>
        <v>29722.55336575496</v>
      </c>
      <c r="I30" s="111">
        <f t="shared" si="7"/>
        <v>16.59964443433153</v>
      </c>
      <c r="J30" s="71">
        <f>[1]MercLab!E203</f>
        <v>170237.50015024751</v>
      </c>
      <c r="K30" s="111">
        <f t="shared" si="8"/>
        <v>14.072983291898264</v>
      </c>
      <c r="L30" s="71">
        <f>[1]MercLab!F203</f>
        <v>9853.4409660498441</v>
      </c>
      <c r="M30" s="111">
        <f t="shared" si="9"/>
        <v>10.651573298740608</v>
      </c>
      <c r="N30" s="71">
        <f>[1]MercLab!G203</f>
        <v>180776.12073880175</v>
      </c>
      <c r="O30" s="111">
        <f t="shared" si="10"/>
        <v>12.435093745616253</v>
      </c>
      <c r="P30" s="71">
        <f>'C03'!N30</f>
        <v>21282.314546748683</v>
      </c>
      <c r="Q30" s="111">
        <f t="shared" si="11"/>
        <v>4.8407126189823035</v>
      </c>
      <c r="R30" s="71">
        <f t="shared" si="1"/>
        <v>10250.02865283814</v>
      </c>
      <c r="S30" s="111">
        <f t="shared" si="11"/>
        <v>9.122452365236045</v>
      </c>
    </row>
    <row r="31" spans="1:19">
      <c r="A31" s="55" t="s">
        <v>66</v>
      </c>
      <c r="B31" s="106">
        <f>'C03'!B31</f>
        <v>571366.7249665251</v>
      </c>
      <c r="C31" s="111">
        <f t="shared" si="4"/>
        <v>16.385582996724636</v>
      </c>
      <c r="D31" s="106">
        <f>[1]MercLab!C204</f>
        <v>530699.89550699166</v>
      </c>
      <c r="E31" s="111">
        <f t="shared" si="5"/>
        <v>18.081793651329363</v>
      </c>
      <c r="F31" s="106">
        <f t="shared" si="0"/>
        <v>239918.00562122103</v>
      </c>
      <c r="G31" s="111">
        <f t="shared" si="6"/>
        <v>16.197124538767749</v>
      </c>
      <c r="H31" s="106">
        <f>[1]MercLab!D204</f>
        <v>43430.041735565173</v>
      </c>
      <c r="I31" s="111">
        <f t="shared" si="7"/>
        <v>24.255091468997989</v>
      </c>
      <c r="J31" s="106">
        <f>[1]MercLab!E204</f>
        <v>183829.41279937539</v>
      </c>
      <c r="K31" s="111">
        <f t="shared" si="8"/>
        <v>15.196582730607711</v>
      </c>
      <c r="L31" s="106">
        <f>[1]MercLab!F204</f>
        <v>12658.551086280468</v>
      </c>
      <c r="M31" s="111">
        <f t="shared" si="9"/>
        <v>13.683898367680836</v>
      </c>
      <c r="N31" s="106">
        <f>[1]MercLab!G204</f>
        <v>290781.8898857623</v>
      </c>
      <c r="O31" s="111">
        <f t="shared" si="10"/>
        <v>20.002089023037659</v>
      </c>
      <c r="P31" s="106">
        <f>'C03'!N31</f>
        <v>21011.818861915697</v>
      </c>
      <c r="Q31" s="111">
        <f t="shared" si="11"/>
        <v>4.7791877377446408</v>
      </c>
      <c r="R31" s="106">
        <f t="shared" si="1"/>
        <v>19655.010597617715</v>
      </c>
      <c r="S31" s="111">
        <f t="shared" si="11"/>
        <v>17.492819189859553</v>
      </c>
    </row>
    <row r="32" spans="1:19">
      <c r="A32" s="55" t="s">
        <v>67</v>
      </c>
      <c r="B32" s="106">
        <f>'C03'!B32</f>
        <v>702079.15749364614</v>
      </c>
      <c r="C32" s="111">
        <f t="shared" si="4"/>
        <v>20.134137678487722</v>
      </c>
      <c r="D32" s="106">
        <f>[1]MercLab!C205</f>
        <v>648591.15120600094</v>
      </c>
      <c r="E32" s="111">
        <f t="shared" si="5"/>
        <v>22.098537157203126</v>
      </c>
      <c r="F32" s="106">
        <f t="shared" si="0"/>
        <v>216789.69636285846</v>
      </c>
      <c r="G32" s="111">
        <f t="shared" si="6"/>
        <v>14.635707318501817</v>
      </c>
      <c r="H32" s="106">
        <f>[1]MercLab!D205</f>
        <v>51898.430140010329</v>
      </c>
      <c r="I32" s="111">
        <f t="shared" si="7"/>
        <v>28.984571965366339</v>
      </c>
      <c r="J32" s="106">
        <f>[1]MercLab!E205</f>
        <v>147829.09169420024</v>
      </c>
      <c r="K32" s="111">
        <f t="shared" si="8"/>
        <v>12.220552672782841</v>
      </c>
      <c r="L32" s="106">
        <f>[1]MercLab!F205</f>
        <v>17062.174528647909</v>
      </c>
      <c r="M32" s="111">
        <f t="shared" si="9"/>
        <v>18.444216924217866</v>
      </c>
      <c r="N32" s="106">
        <f>[1]MercLab!G205</f>
        <v>431801.45484314271</v>
      </c>
      <c r="O32" s="111">
        <f t="shared" si="10"/>
        <v>29.702438289547032</v>
      </c>
      <c r="P32" s="106">
        <f>'C03'!N32</f>
        <v>22751.478288423976</v>
      </c>
      <c r="Q32" s="111">
        <f t="shared" si="11"/>
        <v>5.1748773757364184</v>
      </c>
      <c r="R32" s="106">
        <f t="shared" si="1"/>
        <v>30736.527999221231</v>
      </c>
      <c r="S32" s="111">
        <f t="shared" si="11"/>
        <v>27.355290608675663</v>
      </c>
    </row>
    <row r="33" spans="1:19">
      <c r="A33" s="55" t="s">
        <v>121</v>
      </c>
      <c r="B33" s="106">
        <f>'C03'!B33</f>
        <v>375380.34931097523</v>
      </c>
      <c r="C33" s="111">
        <f t="shared" si="4"/>
        <v>10.765110392690143</v>
      </c>
      <c r="D33" s="106">
        <f>[1]MercLab!C206</f>
        <v>338668.81358963478</v>
      </c>
      <c r="E33" s="111">
        <f t="shared" si="5"/>
        <v>11.538987769383553</v>
      </c>
      <c r="F33" s="106">
        <f t="shared" si="0"/>
        <v>68915.770642328469</v>
      </c>
      <c r="G33" s="111">
        <f t="shared" si="6"/>
        <v>4.6525783543784849</v>
      </c>
      <c r="H33" s="106">
        <f>[1]MercLab!D206</f>
        <v>15810.199798037189</v>
      </c>
      <c r="I33" s="111">
        <f t="shared" si="7"/>
        <v>8.8297829548363698</v>
      </c>
      <c r="J33" s="106">
        <f>[1]MercLab!E206</f>
        <v>48667.098131466024</v>
      </c>
      <c r="K33" s="111">
        <f t="shared" si="8"/>
        <v>4.0231515280994268</v>
      </c>
      <c r="L33" s="106">
        <f>[1]MercLab!F206</f>
        <v>4438.4727128252598</v>
      </c>
      <c r="M33" s="111">
        <f t="shared" si="9"/>
        <v>4.797990630685347</v>
      </c>
      <c r="N33" s="106">
        <f>[1]MercLab!G206</f>
        <v>269753.0429473063</v>
      </c>
      <c r="O33" s="111">
        <f t="shared" si="10"/>
        <v>18.555572292989318</v>
      </c>
      <c r="P33" s="106">
        <f>'C03'!N33</f>
        <v>12621.11278869853</v>
      </c>
      <c r="Q33" s="111">
        <f t="shared" si="11"/>
        <v>2.8707018594077431</v>
      </c>
      <c r="R33" s="106">
        <f t="shared" si="1"/>
        <v>24090.42293264193</v>
      </c>
      <c r="S33" s="111">
        <f t="shared" si="11"/>
        <v>21.440304520569846</v>
      </c>
    </row>
    <row r="34" spans="1:19">
      <c r="A34" s="56"/>
      <c r="B34" s="107"/>
      <c r="C34" s="111"/>
      <c r="D34" s="107"/>
      <c r="E34" s="111"/>
      <c r="F34" s="107"/>
      <c r="G34" s="111"/>
      <c r="H34" s="107"/>
      <c r="I34" s="111"/>
      <c r="J34" s="107"/>
      <c r="K34" s="111"/>
      <c r="L34" s="107"/>
      <c r="M34" s="111"/>
      <c r="N34" s="107"/>
      <c r="O34" s="111"/>
      <c r="P34" s="107"/>
      <c r="Q34" s="111"/>
      <c r="R34" s="107"/>
      <c r="S34" s="111"/>
    </row>
    <row r="35" spans="1:19">
      <c r="A35" s="54" t="s">
        <v>15</v>
      </c>
      <c r="B35" s="105"/>
      <c r="C35" s="69"/>
      <c r="D35" s="105"/>
      <c r="E35" s="110"/>
      <c r="F35" s="105"/>
      <c r="G35" s="110"/>
      <c r="H35" s="105"/>
      <c r="I35" s="110"/>
      <c r="J35" s="105"/>
      <c r="K35" s="110"/>
      <c r="L35" s="105"/>
      <c r="M35" s="110"/>
      <c r="N35" s="105"/>
      <c r="O35" s="110"/>
      <c r="P35" s="105"/>
      <c r="Q35" s="110"/>
      <c r="R35" s="105"/>
      <c r="S35" s="110"/>
    </row>
    <row r="36" spans="1:19">
      <c r="A36" s="55" t="s">
        <v>3</v>
      </c>
      <c r="B36" s="106">
        <f>'C03'!B36</f>
        <v>2227000.1327829161</v>
      </c>
      <c r="C36" s="111">
        <f t="shared" ref="C36:C47" si="12">IF(ISNUMBER(B36/B$8*100),B36/B$8*100,0)</f>
        <v>63.865629402148237</v>
      </c>
      <c r="D36" s="106">
        <f>[1]MercLab!C208</f>
        <v>1854863.4208333078</v>
      </c>
      <c r="E36" s="111">
        <f t="shared" ref="E36:E47" si="13">IF(ISNUMBER(D36/D$8*100),D36/D$8*100,0)</f>
        <v>63.198161354197801</v>
      </c>
      <c r="F36" s="106">
        <f t="shared" si="0"/>
        <v>980620.66912809224</v>
      </c>
      <c r="G36" s="111">
        <f t="shared" ref="G36:G47" si="14">IF(ISNUMBER(F36/F$8*100),F36/F$8*100,0)</f>
        <v>66.20276399026794</v>
      </c>
      <c r="H36" s="106">
        <f>[1]MercLab!D208</f>
        <v>77830.81979651608</v>
      </c>
      <c r="I36" s="111">
        <f t="shared" ref="I36:I47" si="15">IF(ISNUMBER(H36/H$8*100),H36/H$8*100,0)</f>
        <v>43.467461181960346</v>
      </c>
      <c r="J36" s="106">
        <f>[1]MercLab!E208</f>
        <v>897754.00798248313</v>
      </c>
      <c r="K36" s="111">
        <f t="shared" ref="K36:K47" si="16">IF(ISNUMBER(J36/J$8*100),J36/J$8*100,0)</f>
        <v>74.214418934850741</v>
      </c>
      <c r="L36" s="106">
        <f>[1]MercLab!F208</f>
        <v>5035.8413490930016</v>
      </c>
      <c r="M36" s="111">
        <f t="shared" ref="M36:M47" si="17">IF(ISNUMBER(L36/L$8*100),L36/L$8*100,0)</f>
        <v>5.4437463456176305</v>
      </c>
      <c r="N36" s="106">
        <f>[1]MercLab!G208</f>
        <v>874242.75170518586</v>
      </c>
      <c r="O36" s="111">
        <f t="shared" ref="O36:O47" si="18">IF(ISNUMBER(N36/N$8*100),N36/N$8*100,0)</f>
        <v>60.136762142313685</v>
      </c>
      <c r="P36" s="106">
        <f>'C03'!N36</f>
        <v>279690.23053210403</v>
      </c>
      <c r="Q36" s="111">
        <f t="shared" ref="Q36:S47" si="19">IF(ISNUMBER(P36/P$8*100),P36/P$8*100,0)</f>
        <v>63.616202334048388</v>
      </c>
      <c r="R36" s="106">
        <f t="shared" si="1"/>
        <v>92446.481417504139</v>
      </c>
      <c r="S36" s="111">
        <f t="shared" si="19"/>
        <v>82.276708839379481</v>
      </c>
    </row>
    <row r="37" spans="1:19">
      <c r="A37" s="55" t="s">
        <v>4</v>
      </c>
      <c r="B37" s="106">
        <f>'C03'!B37</f>
        <v>1260008.6912590454</v>
      </c>
      <c r="C37" s="111">
        <f t="shared" si="12"/>
        <v>36.134370597848637</v>
      </c>
      <c r="D37" s="106">
        <f>[1]MercLab!C209</f>
        <v>1080132.4415266002</v>
      </c>
      <c r="E37" s="111">
        <f t="shared" si="13"/>
        <v>36.801838645798753</v>
      </c>
      <c r="F37" s="106">
        <f t="shared" si="0"/>
        <v>500617.5904591438</v>
      </c>
      <c r="G37" s="111">
        <f t="shared" si="14"/>
        <v>33.797236009731854</v>
      </c>
      <c r="H37" s="106">
        <f>[1]MercLab!D209</f>
        <v>101224.54180076432</v>
      </c>
      <c r="I37" s="111">
        <f t="shared" si="15"/>
        <v>56.532538818040301</v>
      </c>
      <c r="J37" s="106">
        <f>[1]MercLab!E209</f>
        <v>311921.98337786813</v>
      </c>
      <c r="K37" s="111">
        <f t="shared" si="16"/>
        <v>25.785581065148904</v>
      </c>
      <c r="L37" s="106">
        <f>[1]MercLab!F209</f>
        <v>87471.06528051135</v>
      </c>
      <c r="M37" s="111">
        <f t="shared" si="17"/>
        <v>94.556253654382346</v>
      </c>
      <c r="N37" s="106">
        <f>[1]MercLab!G209</f>
        <v>579514.85106746631</v>
      </c>
      <c r="O37" s="111">
        <f t="shared" si="18"/>
        <v>39.863237857686926</v>
      </c>
      <c r="P37" s="106">
        <f>'C03'!N37</f>
        <v>159962.27978822717</v>
      </c>
      <c r="Q37" s="111">
        <f t="shared" si="19"/>
        <v>36.383797665951903</v>
      </c>
      <c r="R37" s="106">
        <f t="shared" si="1"/>
        <v>19913.969944217941</v>
      </c>
      <c r="S37" s="111">
        <f t="shared" si="19"/>
        <v>17.72329116061244</v>
      </c>
    </row>
    <row r="38" spans="1:19">
      <c r="A38" s="59"/>
      <c r="B38" s="107"/>
      <c r="C38" s="111"/>
      <c r="D38" s="107"/>
      <c r="E38" s="111"/>
      <c r="F38" s="107"/>
      <c r="G38" s="111"/>
      <c r="H38" s="107"/>
      <c r="I38" s="111"/>
      <c r="J38" s="107"/>
      <c r="K38" s="111"/>
      <c r="L38" s="107"/>
      <c r="M38" s="111"/>
      <c r="N38" s="107"/>
      <c r="O38" s="111"/>
      <c r="P38" s="107"/>
      <c r="Q38" s="111"/>
      <c r="R38" s="107"/>
      <c r="S38" s="111"/>
    </row>
    <row r="39" spans="1:19">
      <c r="A39" s="54" t="s">
        <v>133</v>
      </c>
      <c r="B39" s="105">
        <f>'C03'!B39</f>
        <v>2931951.0268777292</v>
      </c>
      <c r="C39" s="110">
        <f t="shared" si="12"/>
        <v>84.082122381298447</v>
      </c>
      <c r="D39" s="105">
        <f>[1]MercLab!C210</f>
        <v>2931951.0268777292</v>
      </c>
      <c r="E39" s="110">
        <f t="shared" si="13"/>
        <v>99.896257588593969</v>
      </c>
      <c r="F39" s="105">
        <f t="shared" si="0"/>
        <v>1478193.4241049592</v>
      </c>
      <c r="G39" s="110">
        <f t="shared" si="14"/>
        <v>99.794439857155169</v>
      </c>
      <c r="H39" s="105">
        <f>[1]MercLab!D210</f>
        <v>178557.99270415798</v>
      </c>
      <c r="I39" s="110">
        <f t="shared" si="15"/>
        <v>99.722226193795919</v>
      </c>
      <c r="J39" s="105">
        <f>[1]MercLab!E210</f>
        <v>1207128.524771197</v>
      </c>
      <c r="K39" s="110">
        <f t="shared" si="16"/>
        <v>99.78940918003228</v>
      </c>
      <c r="L39" s="105">
        <f>[1]MercLab!F210</f>
        <v>92506.906629604375</v>
      </c>
      <c r="M39" s="110">
        <f t="shared" si="17"/>
        <v>100</v>
      </c>
      <c r="N39" s="105">
        <f>[1]MercLab!G210</f>
        <v>1453757.6027726433</v>
      </c>
      <c r="O39" s="110">
        <f t="shared" si="18"/>
        <v>100</v>
      </c>
      <c r="P39" s="105">
        <f>'C03'!N39</f>
        <v>0</v>
      </c>
      <c r="Q39" s="110">
        <f t="shared" si="19"/>
        <v>0</v>
      </c>
      <c r="R39" s="105">
        <f t="shared" si="1"/>
        <v>0</v>
      </c>
      <c r="S39" s="110">
        <f t="shared" si="19"/>
        <v>0</v>
      </c>
    </row>
    <row r="40" spans="1:19">
      <c r="A40" s="60" t="s">
        <v>126</v>
      </c>
      <c r="B40" s="106">
        <f>'C03'!B40</f>
        <v>2294256.822237079</v>
      </c>
      <c r="C40" s="111">
        <f t="shared" si="12"/>
        <v>65.794408273897716</v>
      </c>
      <c r="D40" s="106">
        <f>SUM(D41:D43)</f>
        <v>2294256.822237079</v>
      </c>
      <c r="E40" s="111">
        <f t="shared" si="13"/>
        <v>78.168996817333962</v>
      </c>
      <c r="F40" s="106">
        <f t="shared" si="0"/>
        <v>1041498.3594955084</v>
      </c>
      <c r="G40" s="111">
        <f t="shared" si="14"/>
        <v>70.312682835084999</v>
      </c>
      <c r="H40" s="106">
        <f>SUM(H41:H43)</f>
        <v>52515.746100138145</v>
      </c>
      <c r="I40" s="111">
        <f t="shared" si="15"/>
        <v>29.329334587731289</v>
      </c>
      <c r="J40" s="106">
        <f>SUM(J41:J43)</f>
        <v>900169.36696853163</v>
      </c>
      <c r="K40" s="111">
        <f t="shared" si="16"/>
        <v>74.414088846736178</v>
      </c>
      <c r="L40" s="106">
        <f>SUM(L41:L43)</f>
        <v>88813.246426838567</v>
      </c>
      <c r="M40" s="111">
        <f t="shared" si="17"/>
        <v>96.007151965901159</v>
      </c>
      <c r="N40" s="106">
        <f>SUM(N41:N43)</f>
        <v>1252758.4627415845</v>
      </c>
      <c r="O40" s="111">
        <f t="shared" si="18"/>
        <v>86.173820198930812</v>
      </c>
      <c r="P40" s="106">
        <f>'C03'!N40</f>
        <v>0</v>
      </c>
      <c r="Q40" s="111">
        <f t="shared" si="19"/>
        <v>0</v>
      </c>
      <c r="R40" s="106">
        <f t="shared" si="1"/>
        <v>0</v>
      </c>
      <c r="S40" s="111">
        <f t="shared" si="19"/>
        <v>0</v>
      </c>
    </row>
    <row r="41" spans="1:19">
      <c r="A41" s="61" t="s">
        <v>136</v>
      </c>
      <c r="B41" s="106">
        <f>'C03'!B41</f>
        <v>1070025.8371640297</v>
      </c>
      <c r="C41" s="111">
        <f t="shared" si="12"/>
        <v>30.68606622921239</v>
      </c>
      <c r="D41" s="106">
        <f>[1]MercLab!C211</f>
        <v>1070025.8371640297</v>
      </c>
      <c r="E41" s="111">
        <f t="shared" si="13"/>
        <v>36.457490481898994</v>
      </c>
      <c r="F41" s="106">
        <f t="shared" si="0"/>
        <v>319960.33264027903</v>
      </c>
      <c r="G41" s="111">
        <f t="shared" si="14"/>
        <v>21.600868771067187</v>
      </c>
      <c r="H41" s="106">
        <f>[1]MercLab!D211</f>
        <v>18793.875022839013</v>
      </c>
      <c r="I41" s="111">
        <f t="shared" si="15"/>
        <v>10.496125251534824</v>
      </c>
      <c r="J41" s="106">
        <f>[1]MercLab!E211</f>
        <v>280839.56400886195</v>
      </c>
      <c r="K41" s="111">
        <f t="shared" si="16"/>
        <v>23.216098030766116</v>
      </c>
      <c r="L41" s="106">
        <f>[1]MercLab!F211</f>
        <v>20326.893608578059</v>
      </c>
      <c r="M41" s="111">
        <f t="shared" si="17"/>
        <v>21.97337944718711</v>
      </c>
      <c r="N41" s="106">
        <f>[1]MercLab!G211</f>
        <v>750065.50452375878</v>
      </c>
      <c r="O41" s="111">
        <f t="shared" si="18"/>
        <v>51.59494974218638</v>
      </c>
      <c r="P41" s="106">
        <f>'C03'!N41</f>
        <v>0</v>
      </c>
      <c r="Q41" s="111">
        <f t="shared" si="19"/>
        <v>0</v>
      </c>
      <c r="R41" s="106">
        <f t="shared" si="1"/>
        <v>0</v>
      </c>
      <c r="S41" s="111">
        <f t="shared" si="19"/>
        <v>0</v>
      </c>
    </row>
    <row r="42" spans="1:19">
      <c r="A42" s="61" t="s">
        <v>137</v>
      </c>
      <c r="B42" s="106">
        <f>'C03'!B42</f>
        <v>1223484.2090616352</v>
      </c>
      <c r="C42" s="111">
        <f t="shared" si="12"/>
        <v>35.086926096257969</v>
      </c>
      <c r="D42" s="106">
        <f>[1]MercLab!C212</f>
        <v>1223484.2090616352</v>
      </c>
      <c r="E42" s="111">
        <f t="shared" si="13"/>
        <v>41.686062483162765</v>
      </c>
      <c r="F42" s="106">
        <f t="shared" si="0"/>
        <v>721288.61973693664</v>
      </c>
      <c r="G42" s="111">
        <f t="shared" si="14"/>
        <v>48.69497631920003</v>
      </c>
      <c r="H42" s="106">
        <f>[1]MercLab!D212</f>
        <v>33721.871077299133</v>
      </c>
      <c r="I42" s="111">
        <f t="shared" si="15"/>
        <v>18.833209336196465</v>
      </c>
      <c r="J42" s="106">
        <f>[1]MercLab!E212</f>
        <v>619080.39584137697</v>
      </c>
      <c r="K42" s="111">
        <f t="shared" si="16"/>
        <v>51.177373136519208</v>
      </c>
      <c r="L42" s="106">
        <f>[1]MercLab!F212</f>
        <v>68486.352818260508</v>
      </c>
      <c r="M42" s="111">
        <f t="shared" si="17"/>
        <v>74.033772518714045</v>
      </c>
      <c r="N42" s="106">
        <f>[1]MercLab!G212</f>
        <v>502195.5893247046</v>
      </c>
      <c r="O42" s="111">
        <f t="shared" si="18"/>
        <v>34.544657814129707</v>
      </c>
      <c r="P42" s="106">
        <f>'C03'!N42</f>
        <v>0</v>
      </c>
      <c r="Q42" s="111">
        <f t="shared" si="19"/>
        <v>0</v>
      </c>
      <c r="R42" s="106">
        <f t="shared" si="1"/>
        <v>0</v>
      </c>
      <c r="S42" s="111">
        <f t="shared" si="19"/>
        <v>0</v>
      </c>
    </row>
    <row r="43" spans="1:19">
      <c r="A43" s="61" t="s">
        <v>138</v>
      </c>
      <c r="B43" s="106">
        <f>'C03'!B43</f>
        <v>746.77601141396008</v>
      </c>
      <c r="C43" s="111">
        <f t="shared" si="12"/>
        <v>2.1415948427349042E-2</v>
      </c>
      <c r="D43" s="106">
        <f>[1]MercLab!C213</f>
        <v>746.77601141396008</v>
      </c>
      <c r="E43" s="111">
        <f t="shared" si="13"/>
        <v>2.544385227219649E-2</v>
      </c>
      <c r="F43" s="106">
        <f t="shared" si="0"/>
        <v>249.40711829272001</v>
      </c>
      <c r="G43" s="111">
        <f t="shared" si="14"/>
        <v>1.6837744817786413E-2</v>
      </c>
      <c r="H43" s="106">
        <f>[1]MercLab!D213</f>
        <v>0</v>
      </c>
      <c r="I43" s="111">
        <f t="shared" si="15"/>
        <v>0</v>
      </c>
      <c r="J43" s="106">
        <f>[1]MercLab!E213</f>
        <v>249.40711829272001</v>
      </c>
      <c r="K43" s="111">
        <f t="shared" si="16"/>
        <v>2.0617679450862403E-2</v>
      </c>
      <c r="L43" s="106">
        <f>[1]MercLab!F213</f>
        <v>0</v>
      </c>
      <c r="M43" s="111">
        <f t="shared" si="17"/>
        <v>0</v>
      </c>
      <c r="N43" s="106">
        <f>[1]MercLab!G213</f>
        <v>497.36889312124003</v>
      </c>
      <c r="O43" s="111">
        <f t="shared" si="18"/>
        <v>3.4212642614741648E-2</v>
      </c>
      <c r="P43" s="106">
        <f>'C03'!N43</f>
        <v>0</v>
      </c>
      <c r="Q43" s="111">
        <f t="shared" si="19"/>
        <v>0</v>
      </c>
      <c r="R43" s="106">
        <f t="shared" si="1"/>
        <v>0</v>
      </c>
      <c r="S43" s="111">
        <f t="shared" si="19"/>
        <v>0</v>
      </c>
    </row>
    <row r="44" spans="1:19">
      <c r="A44" s="60" t="s">
        <v>127</v>
      </c>
      <c r="B44" s="71">
        <f>'C03'!B44</f>
        <v>470167.83220435557</v>
      </c>
      <c r="C44" s="111">
        <f t="shared" si="12"/>
        <v>13.483413892235193</v>
      </c>
      <c r="D44" s="71">
        <f>[1]MercLab!C214</f>
        <v>470167.83220435557</v>
      </c>
      <c r="E44" s="111">
        <f t="shared" si="13"/>
        <v>16.019369506923155</v>
      </c>
      <c r="F44" s="71">
        <f t="shared" si="0"/>
        <v>336985.92889435089</v>
      </c>
      <c r="G44" s="111">
        <f t="shared" si="14"/>
        <v>22.750285223408635</v>
      </c>
      <c r="H44" s="71">
        <f>[1]MercLab!D214</f>
        <v>83965.671492888287</v>
      </c>
      <c r="I44" s="111">
        <f t="shared" si="15"/>
        <v>46.893692958348225</v>
      </c>
      <c r="J44" s="71">
        <f>[1]MercLab!E214</f>
        <v>249326.59719869701</v>
      </c>
      <c r="K44" s="111">
        <f t="shared" si="16"/>
        <v>20.611023032565427</v>
      </c>
      <c r="L44" s="71">
        <f>[1]MercLab!F214</f>
        <v>3693.6602027656199</v>
      </c>
      <c r="M44" s="111">
        <f t="shared" si="17"/>
        <v>3.9928480340986368</v>
      </c>
      <c r="N44" s="71">
        <f>[1]MercLab!G214</f>
        <v>133181.90331000875</v>
      </c>
      <c r="O44" s="111">
        <f t="shared" si="18"/>
        <v>9.1612180088345436</v>
      </c>
      <c r="P44" s="71">
        <f>'C03'!N44</f>
        <v>0</v>
      </c>
      <c r="Q44" s="111">
        <f t="shared" si="19"/>
        <v>0</v>
      </c>
      <c r="R44" s="71">
        <f t="shared" si="1"/>
        <v>0</v>
      </c>
      <c r="S44" s="111">
        <f t="shared" si="19"/>
        <v>0</v>
      </c>
    </row>
    <row r="45" spans="1:19">
      <c r="A45" s="60" t="s">
        <v>128</v>
      </c>
      <c r="B45" s="71">
        <f>'C03'!B45</f>
        <v>104996.35500678317</v>
      </c>
      <c r="C45" s="111">
        <f t="shared" si="12"/>
        <v>3.0110722485948145</v>
      </c>
      <c r="D45" s="71">
        <f>[1]MercLab!C215</f>
        <v>104996.35500678317</v>
      </c>
      <c r="E45" s="111">
        <f t="shared" si="13"/>
        <v>3.5773936295213837</v>
      </c>
      <c r="F45" s="71">
        <f t="shared" si="0"/>
        <v>69989.32198081995</v>
      </c>
      <c r="G45" s="111">
        <f t="shared" si="14"/>
        <v>4.7250549685587471</v>
      </c>
      <c r="H45" s="71">
        <f>[1]MercLab!D215</f>
        <v>30774.852686892209</v>
      </c>
      <c r="I45" s="111">
        <f t="shared" si="15"/>
        <v>17.187339386188945</v>
      </c>
      <c r="J45" s="71">
        <f>[1]MercLab!E215</f>
        <v>39214.469293927737</v>
      </c>
      <c r="K45" s="111">
        <f t="shared" si="16"/>
        <v>3.2417332884178882</v>
      </c>
      <c r="L45" s="71">
        <f>[1]MercLab!F215</f>
        <v>0</v>
      </c>
      <c r="M45" s="111">
        <f t="shared" si="17"/>
        <v>0</v>
      </c>
      <c r="N45" s="71">
        <f>[1]MercLab!G215</f>
        <v>35007.033025963588</v>
      </c>
      <c r="O45" s="111">
        <f t="shared" si="18"/>
        <v>2.4080378296352354</v>
      </c>
      <c r="P45" s="71">
        <f>'C03'!N45</f>
        <v>0</v>
      </c>
      <c r="Q45" s="111">
        <f t="shared" si="19"/>
        <v>0</v>
      </c>
      <c r="R45" s="71">
        <f t="shared" si="1"/>
        <v>0</v>
      </c>
      <c r="S45" s="111">
        <f t="shared" si="19"/>
        <v>0</v>
      </c>
    </row>
    <row r="46" spans="1:19">
      <c r="A46" s="60" t="s">
        <v>129</v>
      </c>
      <c r="B46" s="106">
        <f>'C03'!B46</f>
        <v>24193.484394209459</v>
      </c>
      <c r="C46" s="111">
        <f t="shared" si="12"/>
        <v>0.69381769920974445</v>
      </c>
      <c r="D46" s="106">
        <f>[1]MercLab!C216</f>
        <v>24193.484394209459</v>
      </c>
      <c r="E46" s="111">
        <f t="shared" si="13"/>
        <v>0.82431068147249975</v>
      </c>
      <c r="F46" s="106">
        <f t="shared" si="0"/>
        <v>15421.196377937846</v>
      </c>
      <c r="G46" s="111">
        <f t="shared" si="14"/>
        <v>1.0411016781483289</v>
      </c>
      <c r="H46" s="106">
        <f>[1]MercLab!D216</f>
        <v>6718.6965245517622</v>
      </c>
      <c r="I46" s="111">
        <f t="shared" si="15"/>
        <v>3.7523012238321343</v>
      </c>
      <c r="J46" s="106">
        <f>[1]MercLab!E216</f>
        <v>8702.4998533860835</v>
      </c>
      <c r="K46" s="111">
        <f t="shared" si="16"/>
        <v>0.71940750378947216</v>
      </c>
      <c r="L46" s="106">
        <f>[1]MercLab!F216</f>
        <v>0</v>
      </c>
      <c r="M46" s="111">
        <f t="shared" si="17"/>
        <v>0</v>
      </c>
      <c r="N46" s="106">
        <f>[1]MercLab!G216</f>
        <v>8772.2880162716465</v>
      </c>
      <c r="O46" s="111">
        <f t="shared" si="18"/>
        <v>0.60342164330153225</v>
      </c>
      <c r="P46" s="106">
        <f>'C03'!N46</f>
        <v>0</v>
      </c>
      <c r="Q46" s="111">
        <f t="shared" si="19"/>
        <v>0</v>
      </c>
      <c r="R46" s="106">
        <f t="shared" si="1"/>
        <v>0</v>
      </c>
      <c r="S46" s="111">
        <f t="shared" si="19"/>
        <v>0</v>
      </c>
    </row>
    <row r="47" spans="1:19">
      <c r="A47" s="60" t="s">
        <v>130</v>
      </c>
      <c r="B47" s="106">
        <f>'C03'!B47</f>
        <v>38336.53303517017</v>
      </c>
      <c r="C47" s="111">
        <f t="shared" si="12"/>
        <v>1.0994102673572026</v>
      </c>
      <c r="D47" s="106">
        <f>[1]MercLab!C217</f>
        <v>38336.53303517017</v>
      </c>
      <c r="E47" s="111">
        <f t="shared" si="13"/>
        <v>1.3061869533384638</v>
      </c>
      <c r="F47" s="106">
        <f t="shared" si="0"/>
        <v>14298.617356346425</v>
      </c>
      <c r="G47" s="111">
        <f t="shared" si="14"/>
        <v>0.96531515195474837</v>
      </c>
      <c r="H47" s="106">
        <f>[1]MercLab!D217</f>
        <v>4583.0258996887605</v>
      </c>
      <c r="I47" s="111">
        <f t="shared" si="15"/>
        <v>2.5595580376959792</v>
      </c>
      <c r="J47" s="106">
        <f>[1]MercLab!E217</f>
        <v>9715.5914566576648</v>
      </c>
      <c r="K47" s="111">
        <f t="shared" si="16"/>
        <v>0.80315650852356602</v>
      </c>
      <c r="L47" s="106">
        <f>[1]MercLab!F217</f>
        <v>0</v>
      </c>
      <c r="M47" s="111">
        <f t="shared" si="17"/>
        <v>0</v>
      </c>
      <c r="N47" s="106">
        <f>[1]MercLab!G217</f>
        <v>24037.915678823836</v>
      </c>
      <c r="O47" s="111">
        <f t="shared" si="18"/>
        <v>1.6535023192984932</v>
      </c>
      <c r="P47" s="106">
        <f>'C03'!N47</f>
        <v>0</v>
      </c>
      <c r="Q47" s="111">
        <f t="shared" si="19"/>
        <v>0</v>
      </c>
      <c r="R47" s="106">
        <f t="shared" si="1"/>
        <v>0</v>
      </c>
      <c r="S47" s="111">
        <f t="shared" si="19"/>
        <v>0</v>
      </c>
    </row>
    <row r="48" spans="1:19">
      <c r="A48" s="56"/>
      <c r="B48" s="107"/>
      <c r="C48" s="108"/>
      <c r="D48" s="107"/>
      <c r="E48" s="108"/>
      <c r="F48" s="107"/>
      <c r="G48" s="108"/>
      <c r="H48" s="107"/>
      <c r="I48" s="108"/>
      <c r="J48" s="107"/>
      <c r="K48" s="108"/>
      <c r="L48" s="107"/>
      <c r="M48" s="108"/>
      <c r="N48" s="107"/>
      <c r="O48" s="108"/>
      <c r="P48" s="107"/>
      <c r="Q48" s="108"/>
      <c r="R48" s="107"/>
      <c r="S48" s="108"/>
    </row>
    <row r="49" spans="1:19">
      <c r="A49" s="54" t="s">
        <v>16</v>
      </c>
      <c r="B49" s="105"/>
      <c r="C49" s="69"/>
      <c r="D49" s="105"/>
      <c r="E49" s="110"/>
      <c r="F49" s="105"/>
      <c r="G49" s="110"/>
      <c r="H49" s="105"/>
      <c r="I49" s="110"/>
      <c r="J49" s="105"/>
      <c r="K49" s="110"/>
      <c r="L49" s="105"/>
      <c r="M49" s="110"/>
      <c r="N49" s="105"/>
      <c r="O49" s="110"/>
      <c r="P49" s="105"/>
      <c r="Q49" s="110"/>
      <c r="R49" s="105"/>
      <c r="S49" s="110"/>
    </row>
    <row r="50" spans="1:19">
      <c r="A50" s="60" t="s">
        <v>46</v>
      </c>
      <c r="B50" s="71">
        <f>'C03'!B50</f>
        <v>1257109.9569612087</v>
      </c>
      <c r="C50" s="111">
        <f>IF(ISNUMBER(B50/B$8*100),B50/B$8*100,0)</f>
        <v>36.0512410606404</v>
      </c>
      <c r="D50" s="71">
        <f>[1]MercLab!C219</f>
        <v>924165.99138782162</v>
      </c>
      <c r="E50" s="111">
        <f>IF(ISNUMBER(D50/D$8*100),D50/D$8*100,0)</f>
        <v>31.48781241022624</v>
      </c>
      <c r="F50" s="71">
        <f t="shared" si="0"/>
        <v>344210.4183870079</v>
      </c>
      <c r="G50" s="111">
        <f>IF(ISNUMBER(F50/F$8*100),F50/F$8*100,0)</f>
        <v>23.238018337639037</v>
      </c>
      <c r="H50" s="71">
        <f>[1]MercLab!D219</f>
        <v>249.40711829272001</v>
      </c>
      <c r="I50" s="111">
        <f>IF(ISNUMBER(H50/H$8*100),H50/H$8*100,0)</f>
        <v>0.13929050549945093</v>
      </c>
      <c r="J50" s="71">
        <f>[1]MercLab!E219</f>
        <v>343961.0112687152</v>
      </c>
      <c r="K50" s="111">
        <f>IF(ISNUMBER(J50/J$8*100),J50/J$8*100,0)</f>
        <v>28.434143830688889</v>
      </c>
      <c r="L50" s="71">
        <f>[1]MercLab!F219</f>
        <v>0</v>
      </c>
      <c r="M50" s="111">
        <f>IF(ISNUMBER(L50/L$8*100),L50/L$8*100,0)</f>
        <v>0</v>
      </c>
      <c r="N50" s="71">
        <f>[1]MercLab!G219</f>
        <v>579955.57300081453</v>
      </c>
      <c r="O50" s="111">
        <f>IF(ISNUMBER(N50/N$8*100),N50/N$8*100,0)</f>
        <v>39.893553911237234</v>
      </c>
      <c r="P50" s="71">
        <f>'C03'!N50</f>
        <v>243991.272427135</v>
      </c>
      <c r="Q50" s="111">
        <f t="shared" ref="Q50:S53" si="20">IF(ISNUMBER(P50/P$8*100),P50/P$8*100,0)</f>
        <v>55.496390148975486</v>
      </c>
      <c r="R50" s="71">
        <f t="shared" si="1"/>
        <v>88952.693146252073</v>
      </c>
      <c r="S50" s="111">
        <f t="shared" si="20"/>
        <v>79.16726220677009</v>
      </c>
    </row>
    <row r="51" spans="1:19">
      <c r="A51" s="60" t="s">
        <v>47</v>
      </c>
      <c r="B51" s="71">
        <f>'C03'!B51</f>
        <v>443405.89896356058</v>
      </c>
      <c r="C51" s="111">
        <f>IF(ISNUMBER(B51/B$8*100),B51/B$8*100,0)</f>
        <v>12.715938540401323</v>
      </c>
      <c r="D51" s="71">
        <f>[1]MercLab!C220</f>
        <v>394849.65554504056</v>
      </c>
      <c r="E51" s="111">
        <f>IF(ISNUMBER(D51/D$8*100),D51/D$8*100,0)</f>
        <v>13.453158847983685</v>
      </c>
      <c r="F51" s="71">
        <f t="shared" si="0"/>
        <v>207566.16290888711</v>
      </c>
      <c r="G51" s="111">
        <f>IF(ISNUMBER(F51/F$8*100),F51/F$8*100,0)</f>
        <v>14.013016580244653</v>
      </c>
      <c r="H51" s="71">
        <f>[1]MercLab!D220</f>
        <v>497.36889312124003</v>
      </c>
      <c r="I51" s="111">
        <f>IF(ISNUMBER(H51/H$8*100),H51/H$8*100,0)</f>
        <v>0.27777380620407938</v>
      </c>
      <c r="J51" s="71">
        <f>[1]MercLab!E220</f>
        <v>207068.79401576586</v>
      </c>
      <c r="K51" s="111">
        <f>IF(ISNUMBER(J51/J$8*100),J51/J$8*100,0)</f>
        <v>17.117707179002885</v>
      </c>
      <c r="L51" s="71">
        <f>[1]MercLab!F220</f>
        <v>0</v>
      </c>
      <c r="M51" s="111">
        <f>IF(ISNUMBER(L51/L$8*100),L51/L$8*100,0)</f>
        <v>0</v>
      </c>
      <c r="N51" s="71">
        <f>[1]MercLab!G220</f>
        <v>187283.4926361455</v>
      </c>
      <c r="O51" s="111">
        <f>IF(ISNUMBER(N51/N$8*100),N51/N$8*100,0)</f>
        <v>12.882718018392728</v>
      </c>
      <c r="P51" s="71">
        <f>'C03'!N51</f>
        <v>46442.744483188981</v>
      </c>
      <c r="Q51" s="111">
        <f t="shared" si="20"/>
        <v>10.563511726420234</v>
      </c>
      <c r="R51" s="71">
        <f t="shared" si="1"/>
        <v>2113.4989353310666</v>
      </c>
      <c r="S51" s="111">
        <f t="shared" si="20"/>
        <v>1.8809989722512837</v>
      </c>
    </row>
    <row r="52" spans="1:19">
      <c r="A52" s="60" t="s">
        <v>68</v>
      </c>
      <c r="B52" s="106">
        <f>'C03'!B52</f>
        <v>1784416.4742724583</v>
      </c>
      <c r="C52" s="111">
        <f>IF(ISNUMBER(B52/B$8*100),B52/B$8*100,0)</f>
        <v>51.173270969931153</v>
      </c>
      <c r="D52" s="106">
        <f>[1]MercLab!C221</f>
        <v>1613903.7215823147</v>
      </c>
      <c r="E52" s="111">
        <f>IF(ISNUMBER(D52/D$8*100),D52/D$8*100,0)</f>
        <v>54.988279277660936</v>
      </c>
      <c r="F52" s="106">
        <f t="shared" si="0"/>
        <v>927385.18444655358</v>
      </c>
      <c r="G52" s="111">
        <f>IF(ISNUMBER(F52/F$8*100),F52/F$8*100,0)</f>
        <v>62.608778732530055</v>
      </c>
      <c r="H52" s="106">
        <f>[1]MercLab!D221</f>
        <v>178308.58558586525</v>
      </c>
      <c r="I52" s="111">
        <f>IF(ISNUMBER(H52/H$8*100),H52/H$8*100,0)</f>
        <v>99.582935688296459</v>
      </c>
      <c r="J52" s="106">
        <f>[1]MercLab!E221</f>
        <v>656569.69223108399</v>
      </c>
      <c r="K52" s="111">
        <f>IF(ISNUMBER(J52/J$8*100),J52/J$8*100,0)</f>
        <v>54.276491963168652</v>
      </c>
      <c r="L52" s="106">
        <f>[1]MercLab!F221</f>
        <v>92506.906629604375</v>
      </c>
      <c r="M52" s="111">
        <f>IF(ISNUMBER(L52/L$8*100),L52/L$8*100,0)</f>
        <v>100</v>
      </c>
      <c r="N52" s="106">
        <f>[1]MercLab!G221</f>
        <v>686518.5371356766</v>
      </c>
      <c r="O52" s="111">
        <f>IF(ISNUMBER(N52/N$8*100),N52/N$8*100,0)</f>
        <v>47.223728070369575</v>
      </c>
      <c r="P52" s="106">
        <f>'C03'!N52</f>
        <v>149218.49341000672</v>
      </c>
      <c r="Q52" s="111">
        <f t="shared" si="20"/>
        <v>33.940098124604454</v>
      </c>
      <c r="R52" s="106">
        <f t="shared" si="1"/>
        <v>21294.259280137019</v>
      </c>
      <c r="S52" s="111">
        <f t="shared" si="20"/>
        <v>18.951738820968846</v>
      </c>
    </row>
    <row r="53" spans="1:19">
      <c r="A53" s="60" t="s">
        <v>64</v>
      </c>
      <c r="B53" s="106">
        <f>'C03'!B53</f>
        <v>2076.4938447752002</v>
      </c>
      <c r="C53" s="111">
        <f>IF(ISNUMBER(B53/B$8*100),B53/B$8*100,0)</f>
        <v>5.9549429025194445E-2</v>
      </c>
      <c r="D53" s="106">
        <f>[1]MercLab!C222</f>
        <v>2076.4938447752002</v>
      </c>
      <c r="E53" s="111">
        <f>IF(ISNUMBER(D53/D$8*100),D53/D$8*100,0)</f>
        <v>7.0749464127200054E-2</v>
      </c>
      <c r="F53" s="106">
        <f t="shared" si="0"/>
        <v>2076.4938447752002</v>
      </c>
      <c r="G53" s="111">
        <f>IF(ISNUMBER(F53/F$8*100),F53/F$8*100,0)</f>
        <v>0.14018634958523382</v>
      </c>
      <c r="H53" s="106">
        <f>[1]MercLab!D222</f>
        <v>0</v>
      </c>
      <c r="I53" s="111">
        <f>IF(ISNUMBER(H53/H$8*100),H53/H$8*100,0)</f>
        <v>0</v>
      </c>
      <c r="J53" s="106">
        <f>[1]MercLab!E222</f>
        <v>2076.4938447752002</v>
      </c>
      <c r="K53" s="111">
        <f>IF(ISNUMBER(J53/J$8*100),J53/J$8*100,0)</f>
        <v>0.17165702713832109</v>
      </c>
      <c r="L53" s="106">
        <f>[1]MercLab!F222</f>
        <v>0</v>
      </c>
      <c r="M53" s="111">
        <f>IF(ISNUMBER(L53/L$8*100),L53/L$8*100,0)</f>
        <v>0</v>
      </c>
      <c r="N53" s="106">
        <f>[1]MercLab!G222</f>
        <v>0</v>
      </c>
      <c r="O53" s="111">
        <f>IF(ISNUMBER(N53/N$8*100),N53/N$8*100,0)</f>
        <v>0</v>
      </c>
      <c r="P53" s="106">
        <f>'C03'!N53</f>
        <v>0</v>
      </c>
      <c r="Q53" s="111">
        <f t="shared" si="20"/>
        <v>0</v>
      </c>
      <c r="R53" s="106">
        <f t="shared" si="1"/>
        <v>0</v>
      </c>
      <c r="S53" s="111">
        <f t="shared" si="20"/>
        <v>0</v>
      </c>
    </row>
    <row r="54" spans="1:19">
      <c r="A54" s="195"/>
      <c r="B54" s="195"/>
      <c r="C54" s="154"/>
      <c r="D54" s="153"/>
      <c r="E54" s="154"/>
      <c r="F54" s="153"/>
      <c r="G54" s="154"/>
      <c r="H54" s="153"/>
      <c r="I54" s="154"/>
      <c r="J54" s="153"/>
      <c r="K54" s="154"/>
      <c r="L54" s="153"/>
      <c r="M54" s="154"/>
      <c r="N54" s="153"/>
      <c r="O54" s="154"/>
      <c r="P54" s="153"/>
      <c r="Q54" s="154"/>
      <c r="R54" s="153"/>
      <c r="S54" s="154"/>
    </row>
    <row r="55" spans="1:19">
      <c r="A55" s="14" t="str">
        <f>'C01'!$A$46</f>
        <v>Fuente: Instituto Nacional de Estadística (INE). XLIV Encuesta Permanente de Hogares de Propósitos Múltiples, mayo 2013.</v>
      </c>
    </row>
    <row r="56" spans="1:19">
      <c r="A56" s="14" t="str">
        <f>'C02'!$A$46</f>
        <v>(Salarios mínimos por rama)</v>
      </c>
      <c r="B56" s="8"/>
      <c r="C56" s="47"/>
      <c r="D56" s="8"/>
    </row>
    <row r="57" spans="1:19">
      <c r="A57" s="2" t="s">
        <v>116</v>
      </c>
    </row>
    <row r="58" spans="1:19">
      <c r="A58" s="2" t="s">
        <v>117</v>
      </c>
    </row>
    <row r="59" spans="1:19">
      <c r="A59" s="2" t="s">
        <v>131</v>
      </c>
    </row>
    <row r="60" spans="1:19">
      <c r="A60" s="2"/>
    </row>
    <row r="61" spans="1:19">
      <c r="A61" s="223" t="s">
        <v>102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</row>
    <row r="62" spans="1:19">
      <c r="A62" s="223" t="s">
        <v>103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</row>
    <row r="63" spans="1:19">
      <c r="A63" s="223" t="s">
        <v>41</v>
      </c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4"/>
      <c r="N63" s="223"/>
      <c r="O63" s="224"/>
      <c r="P63" s="223"/>
      <c r="Q63" s="224"/>
      <c r="R63" s="223"/>
      <c r="S63" s="224"/>
    </row>
    <row r="64" spans="1:19">
      <c r="A64" s="23" t="s">
        <v>21</v>
      </c>
      <c r="B64" s="8"/>
      <c r="C64" s="47"/>
      <c r="D64" s="8"/>
      <c r="E64" s="47"/>
      <c r="F64" s="8"/>
      <c r="G64" s="47"/>
      <c r="H64" s="8"/>
      <c r="I64" s="47"/>
      <c r="J64" s="8"/>
      <c r="K64" s="47"/>
      <c r="L64" s="8"/>
      <c r="M64" s="47"/>
      <c r="N64" s="8"/>
      <c r="O64" s="47"/>
      <c r="P64" s="8"/>
      <c r="Q64" s="47"/>
      <c r="R64" s="8"/>
      <c r="S64" s="47"/>
    </row>
    <row r="65" spans="1:19">
      <c r="A65" s="219" t="s">
        <v>39</v>
      </c>
      <c r="B65" s="251" t="s">
        <v>24</v>
      </c>
      <c r="C65" s="251"/>
      <c r="D65" s="251" t="s">
        <v>23</v>
      </c>
      <c r="E65" s="251"/>
      <c r="F65" s="254" t="s">
        <v>8</v>
      </c>
      <c r="G65" s="254"/>
      <c r="H65" s="254"/>
      <c r="I65" s="254"/>
      <c r="J65" s="254"/>
      <c r="K65" s="254"/>
      <c r="L65" s="254"/>
      <c r="M65" s="260"/>
      <c r="N65" s="256" t="s">
        <v>1</v>
      </c>
      <c r="O65" s="257"/>
      <c r="P65" s="256" t="s">
        <v>2</v>
      </c>
      <c r="Q65" s="257"/>
      <c r="R65" s="256" t="s">
        <v>10</v>
      </c>
      <c r="S65" s="257"/>
    </row>
    <row r="66" spans="1:19" ht="18" customHeight="1">
      <c r="A66" s="253"/>
      <c r="B66" s="252"/>
      <c r="C66" s="252"/>
      <c r="D66" s="252"/>
      <c r="E66" s="252"/>
      <c r="F66" s="255" t="s">
        <v>11</v>
      </c>
      <c r="G66" s="255"/>
      <c r="H66" s="255" t="s">
        <v>140</v>
      </c>
      <c r="I66" s="255"/>
      <c r="J66" s="255" t="s">
        <v>12</v>
      </c>
      <c r="K66" s="255"/>
      <c r="L66" s="255" t="s">
        <v>141</v>
      </c>
      <c r="M66" s="255"/>
      <c r="N66" s="258"/>
      <c r="O66" s="259"/>
      <c r="P66" s="258"/>
      <c r="Q66" s="259"/>
      <c r="R66" s="258"/>
      <c r="S66" s="259"/>
    </row>
    <row r="67" spans="1:19">
      <c r="A67" s="220"/>
      <c r="B67" s="48" t="s">
        <v>6</v>
      </c>
      <c r="C67" s="49" t="s">
        <v>113</v>
      </c>
      <c r="D67" s="48" t="s">
        <v>6</v>
      </c>
      <c r="E67" s="49" t="s">
        <v>113</v>
      </c>
      <c r="F67" s="48" t="s">
        <v>6</v>
      </c>
      <c r="G67" s="49" t="s">
        <v>113</v>
      </c>
      <c r="H67" s="48" t="s">
        <v>6</v>
      </c>
      <c r="I67" s="49" t="s">
        <v>113</v>
      </c>
      <c r="J67" s="48" t="s">
        <v>6</v>
      </c>
      <c r="K67" s="49" t="s">
        <v>113</v>
      </c>
      <c r="L67" s="48" t="s">
        <v>6</v>
      </c>
      <c r="M67" s="49" t="s">
        <v>113</v>
      </c>
      <c r="N67" s="48" t="s">
        <v>6</v>
      </c>
      <c r="O67" s="49" t="s">
        <v>113</v>
      </c>
      <c r="P67" s="48" t="s">
        <v>6</v>
      </c>
      <c r="Q67" s="49" t="s">
        <v>113</v>
      </c>
      <c r="R67" s="48" t="s">
        <v>6</v>
      </c>
      <c r="S67" s="49" t="s">
        <v>113</v>
      </c>
    </row>
    <row r="68" spans="1:19">
      <c r="A68" s="62"/>
      <c r="B68" s="63"/>
      <c r="C68" s="64"/>
      <c r="D68" s="63"/>
      <c r="E68" s="64"/>
      <c r="F68" s="63"/>
      <c r="G68" s="64"/>
      <c r="H68" s="63"/>
      <c r="I68" s="64"/>
      <c r="J68" s="63"/>
      <c r="K68" s="64"/>
      <c r="L68" s="63"/>
      <c r="M68" s="65"/>
      <c r="N68" s="63"/>
      <c r="O68" s="66"/>
      <c r="P68" s="63"/>
      <c r="Q68" s="64"/>
      <c r="R68" s="63"/>
      <c r="S68" s="66"/>
    </row>
    <row r="69" spans="1:19" ht="12.75" customHeight="1">
      <c r="A69" s="51" t="s">
        <v>132</v>
      </c>
      <c r="B69" s="22">
        <f t="shared" ref="B69:S69" si="21">B8</f>
        <v>3487008.8240420702</v>
      </c>
      <c r="C69" s="110">
        <f t="shared" si="21"/>
        <v>99.999999999996376</v>
      </c>
      <c r="D69" s="22">
        <f t="shared" si="21"/>
        <v>2934995.862360009</v>
      </c>
      <c r="E69" s="110">
        <f t="shared" si="21"/>
        <v>84.169441789878263</v>
      </c>
      <c r="F69" s="22">
        <f t="shared" si="21"/>
        <v>1481238.259587239</v>
      </c>
      <c r="G69" s="110">
        <f t="shared" si="21"/>
        <v>42.478764302931062</v>
      </c>
      <c r="H69" s="22">
        <f t="shared" si="21"/>
        <v>179055.36159727923</v>
      </c>
      <c r="I69" s="110">
        <f t="shared" si="21"/>
        <v>5.1349271146874207</v>
      </c>
      <c r="J69" s="22">
        <f t="shared" si="21"/>
        <v>1209675.9913603554</v>
      </c>
      <c r="K69" s="110">
        <f t="shared" si="21"/>
        <v>34.690935767639481</v>
      </c>
      <c r="L69" s="22">
        <f t="shared" si="21"/>
        <v>92506.906629604375</v>
      </c>
      <c r="M69" s="110">
        <f t="shared" si="21"/>
        <v>2.6529014206041568</v>
      </c>
      <c r="N69" s="22">
        <f t="shared" si="21"/>
        <v>1453757.6027726433</v>
      </c>
      <c r="O69" s="110">
        <f t="shared" si="21"/>
        <v>41.690677486943578</v>
      </c>
      <c r="P69" s="22">
        <f t="shared" si="21"/>
        <v>439652.51032032992</v>
      </c>
      <c r="Q69" s="110">
        <f t="shared" si="21"/>
        <v>12.60829933348702</v>
      </c>
      <c r="R69" s="22">
        <f t="shared" si="21"/>
        <v>112360.45136173116</v>
      </c>
      <c r="S69" s="110">
        <f t="shared" si="21"/>
        <v>3.222258876634708</v>
      </c>
    </row>
    <row r="70" spans="1:19">
      <c r="A70" s="25"/>
      <c r="B70" s="22"/>
      <c r="C70" s="69"/>
      <c r="D70" s="22"/>
      <c r="E70" s="69"/>
      <c r="F70" s="22"/>
      <c r="G70" s="69"/>
      <c r="H70" s="22"/>
      <c r="I70" s="69"/>
      <c r="J70" s="22"/>
      <c r="K70" s="69"/>
      <c r="L70" s="22"/>
      <c r="M70" s="69"/>
      <c r="N70" s="22"/>
      <c r="O70" s="69"/>
      <c r="P70" s="22"/>
      <c r="Q70" s="69"/>
      <c r="R70" s="22"/>
      <c r="S70" s="69"/>
    </row>
    <row r="71" spans="1:19">
      <c r="A71" s="67" t="s">
        <v>22</v>
      </c>
      <c r="B71" s="22"/>
      <c r="C71" s="69"/>
      <c r="D71" s="22"/>
      <c r="E71" s="110"/>
      <c r="F71" s="22"/>
      <c r="G71" s="110"/>
      <c r="H71" s="22"/>
      <c r="I71" s="110"/>
      <c r="J71" s="22"/>
      <c r="K71" s="110"/>
      <c r="L71" s="22"/>
      <c r="M71" s="110"/>
      <c r="N71" s="22"/>
      <c r="O71" s="110"/>
      <c r="P71" s="22"/>
      <c r="Q71" s="110"/>
      <c r="R71" s="22"/>
      <c r="S71" s="110"/>
    </row>
    <row r="72" spans="1:19" ht="12.75" customHeight="1">
      <c r="A72" s="55" t="s">
        <v>73</v>
      </c>
      <c r="B72" s="106">
        <f>'C03'!B72</f>
        <v>1247679.2691574332</v>
      </c>
      <c r="C72" s="111">
        <f>IF(ISNUMBER(B72/B$69*100),B72/B$69*100,0)</f>
        <v>35.780788983239468</v>
      </c>
      <c r="D72" s="106">
        <f>[1]MercLab!C225</f>
        <v>915316.80006252939</v>
      </c>
      <c r="E72" s="111">
        <f>IF(ISNUMBER(D72/D$69*100),D72/D$69*100,0)</f>
        <v>31.186306318215035</v>
      </c>
      <c r="F72" s="106">
        <f t="shared" ref="F72:F94" si="22">H72+J72+L72</f>
        <v>341468.30047838774</v>
      </c>
      <c r="G72" s="111">
        <f>IF(ISNUMBER(F72/F$69*100),F72/F$69*100,0)</f>
        <v>23.05289498622194</v>
      </c>
      <c r="H72" s="106">
        <f>[1]MercLab!D225</f>
        <v>249.40711829272001</v>
      </c>
      <c r="I72" s="111">
        <f>IF(ISNUMBER(H72/H$69*100),H72/H$69*100,0)</f>
        <v>0.13929050549945093</v>
      </c>
      <c r="J72" s="106">
        <f>[1]MercLab!E225</f>
        <v>341218.89336009504</v>
      </c>
      <c r="K72" s="111">
        <f>IF(ISNUMBER(J72/J$69*100),J72/J$69*100,0)</f>
        <v>28.207461815983741</v>
      </c>
      <c r="L72" s="106">
        <f>[1]MercLab!F225</f>
        <v>0</v>
      </c>
      <c r="M72" s="111">
        <f>IF(ISNUMBER(L72/L$69*100),L72/L$69*100,0)</f>
        <v>0</v>
      </c>
      <c r="N72" s="106">
        <f>[1]MercLab!G225</f>
        <v>573848.49958414247</v>
      </c>
      <c r="O72" s="111">
        <f>IF(ISNUMBER(N72/N$69*100),N72/N$69*100,0)</f>
        <v>39.47346507352286</v>
      </c>
      <c r="P72" s="106">
        <f>'C03'!N72</f>
        <v>243409.77594865192</v>
      </c>
      <c r="Q72" s="111">
        <f>IF(ISNUMBER(P72/P$69*100),P72/P$69*100,0)</f>
        <v>55.364127404004591</v>
      </c>
      <c r="R72" s="106">
        <f t="shared" ref="R72:R94" si="23">B72-(D72+P72)</f>
        <v>88952.693146251841</v>
      </c>
      <c r="S72" s="111">
        <f t="shared" ref="S72:S94" si="24">IF(ISNUMBER(R72/R$8*100),R72/R$8*100,0)</f>
        <v>79.167262206769877</v>
      </c>
    </row>
    <row r="73" spans="1:19">
      <c r="A73" s="55" t="s">
        <v>91</v>
      </c>
      <c r="B73" s="106">
        <f>'C03'!B73</f>
        <v>9430.6878037753468</v>
      </c>
      <c r="C73" s="111">
        <f t="shared" ref="C73:C81" si="25">IF(ISNUMBER(B73/B$69*100),B73/B$69*100,0)</f>
        <v>0.27045207740092503</v>
      </c>
      <c r="D73" s="106">
        <f>[1]MercLab!C226</f>
        <v>8849.1913252922659</v>
      </c>
      <c r="E73" s="111">
        <f t="shared" ref="E73:E81" si="26">IF(ISNUMBER(D73/D$69*100),D73/D$69*100,0)</f>
        <v>0.30150609201120626</v>
      </c>
      <c r="F73" s="106">
        <f t="shared" si="22"/>
        <v>2742.11790862012</v>
      </c>
      <c r="G73" s="111">
        <f t="shared" ref="G73:G81" si="27">IF(ISNUMBER(F73/F$69*100),F73/F$69*100,0)</f>
        <v>0.18512335141709324</v>
      </c>
      <c r="H73" s="106">
        <f>[1]MercLab!D226</f>
        <v>0</v>
      </c>
      <c r="I73" s="111">
        <f t="shared" ref="I73:I81" si="28">IF(ISNUMBER(H73/H$69*100),H73/H$69*100,0)</f>
        <v>0</v>
      </c>
      <c r="J73" s="106">
        <f>[1]MercLab!E226</f>
        <v>2742.11790862012</v>
      </c>
      <c r="K73" s="111">
        <f t="shared" ref="K73:K81" si="29">IF(ISNUMBER(J73/J$69*100),J73/J$69*100,0)</f>
        <v>0.22668201470514754</v>
      </c>
      <c r="L73" s="106">
        <f>[1]MercLab!F226</f>
        <v>0</v>
      </c>
      <c r="M73" s="111">
        <f t="shared" ref="M73:M81" si="30">IF(ISNUMBER(L73/L$69*100),L73/L$69*100,0)</f>
        <v>0</v>
      </c>
      <c r="N73" s="106">
        <f>[1]MercLab!G226</f>
        <v>6107.0734166721431</v>
      </c>
      <c r="O73" s="111">
        <f t="shared" ref="O73:O81" si="31">IF(ISNUMBER(N73/N$69*100),N73/N$69*100,0)</f>
        <v>0.42008883771438776</v>
      </c>
      <c r="P73" s="106">
        <f>'C03'!N73</f>
        <v>581.49647848307995</v>
      </c>
      <c r="Q73" s="111">
        <f t="shared" ref="Q73:Q81" si="32">IF(ISNUMBER(P73/P$69*100),P73/P$69*100,0)</f>
        <v>0.13226274497088686</v>
      </c>
      <c r="R73" s="106">
        <f t="shared" si="23"/>
        <v>0</v>
      </c>
      <c r="S73" s="111">
        <f t="shared" si="24"/>
        <v>0</v>
      </c>
    </row>
    <row r="74" spans="1:19">
      <c r="A74" s="55" t="s">
        <v>74</v>
      </c>
      <c r="B74" s="106">
        <f>'C03'!B74</f>
        <v>443405.89896356058</v>
      </c>
      <c r="C74" s="111">
        <f t="shared" si="25"/>
        <v>12.715938540401323</v>
      </c>
      <c r="D74" s="106">
        <f>[1]MercLab!C227</f>
        <v>394849.65554504056</v>
      </c>
      <c r="E74" s="111">
        <f t="shared" si="26"/>
        <v>13.453158847983685</v>
      </c>
      <c r="F74" s="106">
        <f t="shared" si="22"/>
        <v>207566.16290888711</v>
      </c>
      <c r="G74" s="111">
        <f t="shared" si="27"/>
        <v>14.013016580244653</v>
      </c>
      <c r="H74" s="106">
        <f>[1]MercLab!D227</f>
        <v>497.36889312124003</v>
      </c>
      <c r="I74" s="111">
        <f t="shared" si="28"/>
        <v>0.27777380620407938</v>
      </c>
      <c r="J74" s="106">
        <f>[1]MercLab!E227</f>
        <v>207068.79401576586</v>
      </c>
      <c r="K74" s="111">
        <f t="shared" si="29"/>
        <v>17.117707179002885</v>
      </c>
      <c r="L74" s="106">
        <f>[1]MercLab!F227</f>
        <v>0</v>
      </c>
      <c r="M74" s="111">
        <f t="shared" si="30"/>
        <v>0</v>
      </c>
      <c r="N74" s="106">
        <f>[1]MercLab!G227</f>
        <v>187283.4926361455</v>
      </c>
      <c r="O74" s="111">
        <f t="shared" si="31"/>
        <v>12.882718018392728</v>
      </c>
      <c r="P74" s="106">
        <f>'C03'!N74</f>
        <v>46442.744483188981</v>
      </c>
      <c r="Q74" s="111">
        <f t="shared" si="32"/>
        <v>10.563511726420234</v>
      </c>
      <c r="R74" s="106">
        <f t="shared" si="23"/>
        <v>2113.4989353310666</v>
      </c>
      <c r="S74" s="111">
        <f t="shared" si="24"/>
        <v>1.8809989722512837</v>
      </c>
    </row>
    <row r="75" spans="1:19">
      <c r="A75" s="55" t="s">
        <v>75</v>
      </c>
      <c r="B75" s="106">
        <f>'C03'!B75</f>
        <v>16599.160927436129</v>
      </c>
      <c r="C75" s="111">
        <f t="shared" si="25"/>
        <v>0.47602864704525516</v>
      </c>
      <c r="D75" s="106">
        <f>[1]MercLab!C228</f>
        <v>16418.936422294668</v>
      </c>
      <c r="E75" s="111">
        <f t="shared" si="26"/>
        <v>0.55941940610070628</v>
      </c>
      <c r="F75" s="106">
        <f t="shared" si="22"/>
        <v>15990.750142324685</v>
      </c>
      <c r="G75" s="111">
        <f t="shared" si="27"/>
        <v>1.0795528699603438</v>
      </c>
      <c r="H75" s="106">
        <f>[1]MercLab!D228</f>
        <v>8638.0622983113826</v>
      </c>
      <c r="I75" s="111">
        <f t="shared" si="28"/>
        <v>4.8242410734058909</v>
      </c>
      <c r="J75" s="106">
        <f>[1]MercLab!E228</f>
        <v>7352.6878440133023</v>
      </c>
      <c r="K75" s="111">
        <f t="shared" si="29"/>
        <v>0.60782291262511967</v>
      </c>
      <c r="L75" s="106">
        <f>[1]MercLab!F228</f>
        <v>0</v>
      </c>
      <c r="M75" s="111">
        <f t="shared" si="30"/>
        <v>0</v>
      </c>
      <c r="N75" s="106">
        <f>[1]MercLab!G228</f>
        <v>428.18627996997998</v>
      </c>
      <c r="O75" s="111">
        <f t="shared" si="31"/>
        <v>2.9453760321069496E-2</v>
      </c>
      <c r="P75" s="106">
        <f>'C03'!N75</f>
        <v>180.22450514145999</v>
      </c>
      <c r="Q75" s="111">
        <f t="shared" si="32"/>
        <v>4.0992488592900056E-2</v>
      </c>
      <c r="R75" s="106">
        <f t="shared" si="23"/>
        <v>0</v>
      </c>
      <c r="S75" s="111">
        <f t="shared" si="24"/>
        <v>0</v>
      </c>
    </row>
    <row r="76" spans="1:19">
      <c r="A76" s="55" t="s">
        <v>92</v>
      </c>
      <c r="B76" s="106">
        <f>'C03'!B76</f>
        <v>184650.68228603137</v>
      </c>
      <c r="C76" s="111">
        <f t="shared" si="25"/>
        <v>5.2953890168820399</v>
      </c>
      <c r="D76" s="106">
        <f>[1]MercLab!C229</f>
        <v>178258.72695483896</v>
      </c>
      <c r="E76" s="111">
        <f t="shared" si="26"/>
        <v>6.0735597361797442</v>
      </c>
      <c r="F76" s="106">
        <f t="shared" si="22"/>
        <v>126945.68039004163</v>
      </c>
      <c r="G76" s="111">
        <f t="shared" si="27"/>
        <v>8.5702404436553117</v>
      </c>
      <c r="H76" s="106">
        <f>[1]MercLab!D229</f>
        <v>0</v>
      </c>
      <c r="I76" s="111">
        <f t="shared" si="28"/>
        <v>0</v>
      </c>
      <c r="J76" s="106">
        <f>[1]MercLab!E229</f>
        <v>126945.68039004163</v>
      </c>
      <c r="K76" s="111">
        <f t="shared" si="29"/>
        <v>10.494188633708715</v>
      </c>
      <c r="L76" s="106">
        <f>[1]MercLab!F229</f>
        <v>0</v>
      </c>
      <c r="M76" s="111">
        <f t="shared" si="30"/>
        <v>0</v>
      </c>
      <c r="N76" s="106">
        <f>[1]MercLab!G229</f>
        <v>51313.046564798395</v>
      </c>
      <c r="O76" s="111">
        <f t="shared" si="31"/>
        <v>3.5296837978307285</v>
      </c>
      <c r="P76" s="106">
        <f>'C03'!N76</f>
        <v>6143.9935563639629</v>
      </c>
      <c r="Q76" s="111">
        <f t="shared" si="32"/>
        <v>1.3974658195144756</v>
      </c>
      <c r="R76" s="106">
        <f t="shared" si="23"/>
        <v>247.96177482843632</v>
      </c>
      <c r="S76" s="111">
        <f t="shared" si="24"/>
        <v>0.22068421034564267</v>
      </c>
    </row>
    <row r="77" spans="1:19">
      <c r="A77" s="55" t="s">
        <v>110</v>
      </c>
      <c r="B77" s="106">
        <f>'C03'!B77</f>
        <v>841655.82998136652</v>
      </c>
      <c r="C77" s="111">
        <f t="shared" si="25"/>
        <v>24.136899917727657</v>
      </c>
      <c r="D77" s="106">
        <f>[1]MercLab!C230</f>
        <v>705114.82040407951</v>
      </c>
      <c r="E77" s="111">
        <f t="shared" si="26"/>
        <v>24.024388907897873</v>
      </c>
      <c r="F77" s="106">
        <f t="shared" si="22"/>
        <v>265028.80868012126</v>
      </c>
      <c r="G77" s="111">
        <f t="shared" si="27"/>
        <v>17.892382063772377</v>
      </c>
      <c r="H77" s="106">
        <f>[1]MercLab!D230</f>
        <v>247.96177482851999</v>
      </c>
      <c r="I77" s="111">
        <f t="shared" si="28"/>
        <v>0.13848330070462844</v>
      </c>
      <c r="J77" s="106">
        <f>[1]MercLab!E230</f>
        <v>264780.84690529277</v>
      </c>
      <c r="K77" s="111">
        <f t="shared" si="29"/>
        <v>21.888575849763733</v>
      </c>
      <c r="L77" s="106">
        <f>[1]MercLab!F230</f>
        <v>0</v>
      </c>
      <c r="M77" s="111">
        <f t="shared" si="30"/>
        <v>0</v>
      </c>
      <c r="N77" s="106">
        <f>[1]MercLab!G230</f>
        <v>440086.01172397978</v>
      </c>
      <c r="O77" s="111">
        <f t="shared" si="31"/>
        <v>30.272310245163059</v>
      </c>
      <c r="P77" s="106">
        <f>'C03'!N77</f>
        <v>128491.7529846621</v>
      </c>
      <c r="Q77" s="111">
        <f t="shared" si="32"/>
        <v>29.225752149360702</v>
      </c>
      <c r="R77" s="106">
        <f t="shared" si="23"/>
        <v>8049.2565926249372</v>
      </c>
      <c r="S77" s="111">
        <f t="shared" si="24"/>
        <v>7.1637809345490338</v>
      </c>
    </row>
    <row r="78" spans="1:19">
      <c r="A78" s="55" t="s">
        <v>77</v>
      </c>
      <c r="B78" s="106">
        <f>'C03'!B78</f>
        <v>117985.52950490065</v>
      </c>
      <c r="C78" s="111">
        <f t="shared" si="25"/>
        <v>3.383574159360291</v>
      </c>
      <c r="D78" s="106">
        <f>[1]MercLab!C231</f>
        <v>116021.0047376898</v>
      </c>
      <c r="E78" s="111">
        <f t="shared" si="26"/>
        <v>3.9530210664214751</v>
      </c>
      <c r="F78" s="106">
        <f t="shared" si="22"/>
        <v>58180.520106566757</v>
      </c>
      <c r="G78" s="111">
        <f t="shared" si="27"/>
        <v>3.9278299578070115</v>
      </c>
      <c r="H78" s="106">
        <f>[1]MercLab!D231</f>
        <v>4518.1793169301009</v>
      </c>
      <c r="I78" s="111">
        <f t="shared" si="28"/>
        <v>2.5233420974525878</v>
      </c>
      <c r="J78" s="106">
        <f>[1]MercLab!E231</f>
        <v>53662.340789636655</v>
      </c>
      <c r="K78" s="111">
        <f t="shared" si="29"/>
        <v>4.4360920753077053</v>
      </c>
      <c r="L78" s="106">
        <f>[1]MercLab!F231</f>
        <v>0</v>
      </c>
      <c r="M78" s="111">
        <f t="shared" si="30"/>
        <v>0</v>
      </c>
      <c r="N78" s="106">
        <f>[1]MercLab!G231</f>
        <v>57840.48463112348</v>
      </c>
      <c r="O78" s="111">
        <f t="shared" si="31"/>
        <v>3.978688367359775</v>
      </c>
      <c r="P78" s="106">
        <f>'C03'!N78</f>
        <v>1467.1558740896801</v>
      </c>
      <c r="Q78" s="111">
        <f t="shared" si="32"/>
        <v>0.33370806253800606</v>
      </c>
      <c r="R78" s="106">
        <f t="shared" si="23"/>
        <v>497.36889312116546</v>
      </c>
      <c r="S78" s="111">
        <f t="shared" si="24"/>
        <v>0.44265476606172149</v>
      </c>
    </row>
    <row r="79" spans="1:19">
      <c r="A79" s="55" t="s">
        <v>76</v>
      </c>
      <c r="B79" s="106">
        <f>'C03'!B79</f>
        <v>104943.47043550278</v>
      </c>
      <c r="C79" s="111">
        <f t="shared" si="25"/>
        <v>3.0095556315184324</v>
      </c>
      <c r="D79" s="106">
        <f>[1]MercLab!C232</f>
        <v>100358.9991923499</v>
      </c>
      <c r="E79" s="111">
        <f t="shared" si="26"/>
        <v>3.4193915050923431</v>
      </c>
      <c r="F79" s="106">
        <f t="shared" si="22"/>
        <v>77427.035534467868</v>
      </c>
      <c r="G79" s="111">
        <f t="shared" si="27"/>
        <v>5.2271830701999038</v>
      </c>
      <c r="H79" s="106">
        <f>[1]MercLab!D232</f>
        <v>1421.47872274826</v>
      </c>
      <c r="I79" s="111">
        <f t="shared" si="28"/>
        <v>0.79387665918955619</v>
      </c>
      <c r="J79" s="106">
        <f>[1]MercLab!E232</f>
        <v>76005.556811719609</v>
      </c>
      <c r="K79" s="111">
        <f t="shared" si="29"/>
        <v>6.2831334468535376</v>
      </c>
      <c r="L79" s="106">
        <f>[1]MercLab!F232</f>
        <v>0</v>
      </c>
      <c r="M79" s="111">
        <f t="shared" si="30"/>
        <v>0</v>
      </c>
      <c r="N79" s="106">
        <f>[1]MercLab!G232</f>
        <v>22931.963657882523</v>
      </c>
      <c r="O79" s="111">
        <f t="shared" si="31"/>
        <v>1.5774269117592987</v>
      </c>
      <c r="P79" s="106">
        <f>'C03'!N79</f>
        <v>1244.1449045352001</v>
      </c>
      <c r="Q79" s="111">
        <f t="shared" si="32"/>
        <v>0.28298369174071553</v>
      </c>
      <c r="R79" s="106">
        <f t="shared" si="23"/>
        <v>3340.3263386176695</v>
      </c>
      <c r="S79" s="111">
        <f t="shared" si="24"/>
        <v>2.9728666075431511</v>
      </c>
    </row>
    <row r="80" spans="1:19">
      <c r="A80" s="55" t="s">
        <v>78</v>
      </c>
      <c r="B80" s="106">
        <f>'C03'!B80</f>
        <v>518581.80113712529</v>
      </c>
      <c r="C80" s="111">
        <f t="shared" si="25"/>
        <v>14.871823597394737</v>
      </c>
      <c r="D80" s="106">
        <f>[1]MercLab!C233</f>
        <v>497731.23387098539</v>
      </c>
      <c r="E80" s="111">
        <f t="shared" si="26"/>
        <v>16.958498655966189</v>
      </c>
      <c r="F80" s="106">
        <f t="shared" si="22"/>
        <v>383812.38959304802</v>
      </c>
      <c r="G80" s="111">
        <f t="shared" si="27"/>
        <v>25.911590327136224</v>
      </c>
      <c r="H80" s="106">
        <f>[1]MercLab!D233</f>
        <v>163482.9034730469</v>
      </c>
      <c r="I80" s="111">
        <f t="shared" si="28"/>
        <v>91.302992557543746</v>
      </c>
      <c r="J80" s="106">
        <f>[1]MercLab!E233</f>
        <v>127822.57949039673</v>
      </c>
      <c r="K80" s="111">
        <f t="shared" si="29"/>
        <v>10.56667904491122</v>
      </c>
      <c r="L80" s="106">
        <f>[1]MercLab!F233</f>
        <v>92506.906629604375</v>
      </c>
      <c r="M80" s="111">
        <f t="shared" si="30"/>
        <v>100</v>
      </c>
      <c r="N80" s="106">
        <f>[1]MercLab!G233</f>
        <v>113918.84427793638</v>
      </c>
      <c r="O80" s="111">
        <f t="shared" si="31"/>
        <v>7.8361649879366047</v>
      </c>
      <c r="P80" s="106">
        <f>'C03'!N80</f>
        <v>11691.221585214709</v>
      </c>
      <c r="Q80" s="111">
        <f t="shared" si="32"/>
        <v>2.6591959128577498</v>
      </c>
      <c r="R80" s="106">
        <f t="shared" si="23"/>
        <v>9159.3456809251802</v>
      </c>
      <c r="S80" s="111">
        <f t="shared" si="24"/>
        <v>8.1517523024518237</v>
      </c>
    </row>
    <row r="81" spans="1:20">
      <c r="A81" s="55" t="s">
        <v>79</v>
      </c>
      <c r="B81" s="106">
        <f>'C03'!B81</f>
        <v>2076.4938447752002</v>
      </c>
      <c r="C81" s="111">
        <f t="shared" si="25"/>
        <v>5.9549429025194445E-2</v>
      </c>
      <c r="D81" s="106">
        <f>[1]MercLab!C234</f>
        <v>2076.4938447752002</v>
      </c>
      <c r="E81" s="111">
        <f t="shared" si="26"/>
        <v>7.0749464127200054E-2</v>
      </c>
      <c r="F81" s="106">
        <f t="shared" si="22"/>
        <v>2076.4938447752002</v>
      </c>
      <c r="G81" s="111">
        <f t="shared" si="27"/>
        <v>0.14018634958523382</v>
      </c>
      <c r="H81" s="106">
        <f>[1]MercLab!D234</f>
        <v>0</v>
      </c>
      <c r="I81" s="111">
        <f t="shared" si="28"/>
        <v>0</v>
      </c>
      <c r="J81" s="106">
        <f>[1]MercLab!E234</f>
        <v>2076.4938447752002</v>
      </c>
      <c r="K81" s="111">
        <f t="shared" si="29"/>
        <v>0.17165702713832109</v>
      </c>
      <c r="L81" s="106">
        <f>[1]MercLab!F234</f>
        <v>0</v>
      </c>
      <c r="M81" s="111">
        <f t="shared" si="30"/>
        <v>0</v>
      </c>
      <c r="N81" s="106">
        <f>[1]MercLab!G234</f>
        <v>0</v>
      </c>
      <c r="O81" s="111">
        <f t="shared" si="31"/>
        <v>0</v>
      </c>
      <c r="P81" s="106">
        <f>'C03'!N81</f>
        <v>0</v>
      </c>
      <c r="Q81" s="111">
        <f t="shared" si="32"/>
        <v>0</v>
      </c>
      <c r="R81" s="106">
        <f t="shared" si="23"/>
        <v>0</v>
      </c>
      <c r="S81" s="111">
        <f t="shared" si="24"/>
        <v>0</v>
      </c>
    </row>
    <row r="82" spans="1:20">
      <c r="A82" s="56"/>
      <c r="B82" s="107"/>
      <c r="C82" s="72"/>
      <c r="D82" s="107"/>
      <c r="E82" s="72"/>
      <c r="F82" s="107">
        <f t="shared" si="22"/>
        <v>0</v>
      </c>
      <c r="G82" s="72"/>
      <c r="H82" s="107"/>
      <c r="I82" s="72"/>
      <c r="J82" s="107"/>
      <c r="K82" s="72"/>
      <c r="L82" s="107"/>
      <c r="M82" s="72"/>
      <c r="N82" s="107"/>
      <c r="O82" s="72"/>
      <c r="P82" s="107"/>
      <c r="Q82" s="72"/>
      <c r="R82" s="107"/>
      <c r="S82" s="72"/>
    </row>
    <row r="83" spans="1:20">
      <c r="A83" s="54" t="s">
        <v>19</v>
      </c>
      <c r="B83" s="105"/>
      <c r="C83" s="69"/>
      <c r="D83" s="105"/>
      <c r="E83" s="110"/>
      <c r="F83" s="105"/>
      <c r="G83" s="110"/>
      <c r="H83" s="105"/>
      <c r="I83" s="110"/>
      <c r="J83" s="105"/>
      <c r="K83" s="110"/>
      <c r="L83" s="105"/>
      <c r="M83" s="110"/>
      <c r="N83" s="105"/>
      <c r="O83" s="110"/>
      <c r="P83" s="105"/>
      <c r="Q83" s="110"/>
      <c r="R83" s="105"/>
      <c r="S83" s="110"/>
    </row>
    <row r="84" spans="1:20">
      <c r="A84" s="55" t="s">
        <v>93</v>
      </c>
      <c r="B84" s="71">
        <f>'C03'!B84</f>
        <v>275180.41610931919</v>
      </c>
      <c r="C84" s="111">
        <f t="shared" ref="C84:C94" si="33">IF(ISNUMBER(B84/B$69*100),B84/B$69*100,0)</f>
        <v>7.8915893246962199</v>
      </c>
      <c r="D84" s="71">
        <f>[1]MercLab!C237</f>
        <v>263957.47310360894</v>
      </c>
      <c r="E84" s="111">
        <f t="shared" ref="E84:E94" si="34">IF(ISNUMBER(D84/D$69*100),D84/D$69*100,0)</f>
        <v>8.9934529887671673</v>
      </c>
      <c r="F84" s="71">
        <f t="shared" si="22"/>
        <v>230886.58345639665</v>
      </c>
      <c r="G84" s="111">
        <f t="shared" ref="G84:G94" si="35">IF(ISNUMBER(F84/F$69*100),F84/F$69*100,0)</f>
        <v>15.587403441815994</v>
      </c>
      <c r="H84" s="71">
        <f>[1]MercLab!D237</f>
        <v>117990.34509471049</v>
      </c>
      <c r="I84" s="111">
        <f t="shared" ref="I84:I94" si="36">IF(ISNUMBER(H84/H$69*100),H84/H$69*100,0)</f>
        <v>65.896013412928355</v>
      </c>
      <c r="J84" s="71">
        <f>[1]MercLab!E237</f>
        <v>112896.23836168618</v>
      </c>
      <c r="K84" s="111">
        <f t="shared" ref="K84:K94" si="37">IF(ISNUMBER(J84/J$69*100),J84/J$69*100,0)</f>
        <v>9.3327667216679551</v>
      </c>
      <c r="L84" s="106">
        <f>[1]MercLab!F237</f>
        <v>0</v>
      </c>
      <c r="M84" s="111">
        <f t="shared" ref="M84:M94" si="38">IF(ISNUMBER(L84/L$69*100),L84/L$69*100,0)</f>
        <v>0</v>
      </c>
      <c r="N84" s="71">
        <f>[1]MercLab!G237</f>
        <v>33070.889647207165</v>
      </c>
      <c r="O84" s="111">
        <f t="shared" ref="O84:O94" si="39">IF(ISNUMBER(N84/N$69*100),N84/N$69*100,0)</f>
        <v>2.2748558345719756</v>
      </c>
      <c r="P84" s="71">
        <f>'C03'!N84</f>
        <v>4095.85936168132</v>
      </c>
      <c r="Q84" s="111">
        <f t="shared" ref="Q84:Q94" si="40">IF(ISNUMBER(P84/P$69*100),P84/P$69*100,0)</f>
        <v>0.93161286823930223</v>
      </c>
      <c r="R84" s="71">
        <f t="shared" si="23"/>
        <v>7127.0836440289277</v>
      </c>
      <c r="S84" s="111">
        <f t="shared" si="24"/>
        <v>6.3430535901677061</v>
      </c>
    </row>
    <row r="85" spans="1:20">
      <c r="A85" s="55" t="s">
        <v>80</v>
      </c>
      <c r="B85" s="71">
        <f>'C03'!B85</f>
        <v>126708.21937884562</v>
      </c>
      <c r="C85" s="111">
        <f t="shared" si="33"/>
        <v>3.6337223612748994</v>
      </c>
      <c r="D85" s="71">
        <f>[1]MercLab!C238</f>
        <v>119656.07310150386</v>
      </c>
      <c r="E85" s="111">
        <f t="shared" si="34"/>
        <v>4.0768736554636664</v>
      </c>
      <c r="F85" s="71">
        <f t="shared" si="22"/>
        <v>75444.351291952335</v>
      </c>
      <c r="G85" s="111">
        <f t="shared" si="35"/>
        <v>5.0933299085169201</v>
      </c>
      <c r="H85" s="71">
        <f>[1]MercLab!D238</f>
        <v>14923.311767906267</v>
      </c>
      <c r="I85" s="111">
        <f t="shared" si="36"/>
        <v>8.3344679739168601</v>
      </c>
      <c r="J85" s="71">
        <f>[1]MercLab!E238</f>
        <v>60521.039524046071</v>
      </c>
      <c r="K85" s="111">
        <f t="shared" si="37"/>
        <v>5.0030785066657746</v>
      </c>
      <c r="L85" s="106">
        <f>[1]MercLab!F238</f>
        <v>0</v>
      </c>
      <c r="M85" s="111">
        <f t="shared" si="38"/>
        <v>0</v>
      </c>
      <c r="N85" s="71">
        <f>[1]MercLab!G238</f>
        <v>44211.721809552502</v>
      </c>
      <c r="O85" s="111">
        <f t="shared" si="39"/>
        <v>3.0412031362883871</v>
      </c>
      <c r="P85" s="71">
        <f>'C03'!N85</f>
        <v>3070.3044454435999</v>
      </c>
      <c r="Q85" s="111">
        <f t="shared" si="40"/>
        <v>0.69834798468603809</v>
      </c>
      <c r="R85" s="71">
        <f t="shared" si="23"/>
        <v>3981.8418318981567</v>
      </c>
      <c r="S85" s="111">
        <f t="shared" si="24"/>
        <v>3.5438108192348645</v>
      </c>
    </row>
    <row r="86" spans="1:20">
      <c r="A86" s="55" t="s">
        <v>81</v>
      </c>
      <c r="B86" s="106">
        <f>'C03'!B86</f>
        <v>87203.251555657116</v>
      </c>
      <c r="C86" s="111">
        <f t="shared" si="33"/>
        <v>2.5008038681867419</v>
      </c>
      <c r="D86" s="106">
        <f>[1]MercLab!C239</f>
        <v>83208.837280586624</v>
      </c>
      <c r="E86" s="111">
        <f t="shared" si="34"/>
        <v>2.8350580778563348</v>
      </c>
      <c r="F86" s="106">
        <f t="shared" si="22"/>
        <v>80647.871062682243</v>
      </c>
      <c r="G86" s="111">
        <f t="shared" si="35"/>
        <v>5.4446251668624557</v>
      </c>
      <c r="H86" s="106">
        <f>[1]MercLab!D239</f>
        <v>13897.730231347006</v>
      </c>
      <c r="I86" s="111">
        <f t="shared" si="36"/>
        <v>7.7616945437271863</v>
      </c>
      <c r="J86" s="106">
        <f>[1]MercLab!E239</f>
        <v>66750.140831335244</v>
      </c>
      <c r="K86" s="111">
        <f t="shared" si="37"/>
        <v>5.518018155941955</v>
      </c>
      <c r="L86" s="106">
        <f>[1]MercLab!F239</f>
        <v>0</v>
      </c>
      <c r="M86" s="111">
        <f t="shared" si="38"/>
        <v>0</v>
      </c>
      <c r="N86" s="106">
        <f>[1]MercLab!G239</f>
        <v>2560.9662179045799</v>
      </c>
      <c r="O86" s="111">
        <f t="shared" si="39"/>
        <v>0.17616184520859876</v>
      </c>
      <c r="P86" s="106">
        <f>'C03'!N86</f>
        <v>2571.4902088581598</v>
      </c>
      <c r="Q86" s="111">
        <f t="shared" si="40"/>
        <v>0.58489151056696509</v>
      </c>
      <c r="R86" s="106">
        <f t="shared" si="23"/>
        <v>1422.9240662123339</v>
      </c>
      <c r="S86" s="111">
        <f t="shared" si="24"/>
        <v>1.2663922661109632</v>
      </c>
    </row>
    <row r="87" spans="1:20">
      <c r="A87" s="55" t="s">
        <v>82</v>
      </c>
      <c r="B87" s="106">
        <f>'C03'!B87</f>
        <v>575174.75808135455</v>
      </c>
      <c r="C87" s="111">
        <f t="shared" si="33"/>
        <v>16.494789290915062</v>
      </c>
      <c r="D87" s="106">
        <f>[1]MercLab!C240</f>
        <v>451051.50376132625</v>
      </c>
      <c r="E87" s="111">
        <f t="shared" si="34"/>
        <v>15.368045643466052</v>
      </c>
      <c r="F87" s="106">
        <f t="shared" si="22"/>
        <v>116472.44561932838</v>
      </c>
      <c r="G87" s="111">
        <f t="shared" si="35"/>
        <v>7.8631810153070525</v>
      </c>
      <c r="H87" s="106">
        <f>[1]MercLab!D240</f>
        <v>0</v>
      </c>
      <c r="I87" s="111">
        <f t="shared" si="36"/>
        <v>0</v>
      </c>
      <c r="J87" s="106">
        <f>[1]MercLab!E240</f>
        <v>116472.44561932838</v>
      </c>
      <c r="K87" s="111">
        <f t="shared" si="37"/>
        <v>9.6284002039544436</v>
      </c>
      <c r="L87" s="106">
        <f>[1]MercLab!F240</f>
        <v>0</v>
      </c>
      <c r="M87" s="111">
        <f t="shared" si="38"/>
        <v>0</v>
      </c>
      <c r="N87" s="106">
        <f>[1]MercLab!G240</f>
        <v>334579.05814199324</v>
      </c>
      <c r="O87" s="111">
        <f t="shared" si="39"/>
        <v>23.014776156896829</v>
      </c>
      <c r="P87" s="106">
        <f>'C03'!N87</f>
        <v>119063.9924599962</v>
      </c>
      <c r="Q87" s="111">
        <f t="shared" si="40"/>
        <v>27.081385791075412</v>
      </c>
      <c r="R87" s="106">
        <f t="shared" si="23"/>
        <v>5059.2618600321002</v>
      </c>
      <c r="S87" s="111">
        <f t="shared" si="24"/>
        <v>4.5027069566892415</v>
      </c>
    </row>
    <row r="88" spans="1:20">
      <c r="A88" s="55" t="s">
        <v>83</v>
      </c>
      <c r="B88" s="106">
        <f>'C03'!B88</f>
        <v>1210040.9696045129</v>
      </c>
      <c r="C88" s="111">
        <f t="shared" si="33"/>
        <v>34.70140256777033</v>
      </c>
      <c r="D88" s="106">
        <f>[1]MercLab!C241</f>
        <v>876598.18979454122</v>
      </c>
      <c r="E88" s="111">
        <f t="shared" si="34"/>
        <v>29.867101382884915</v>
      </c>
      <c r="F88" s="106">
        <f t="shared" si="22"/>
        <v>304050.12120809377</v>
      </c>
      <c r="G88" s="111">
        <f t="shared" si="35"/>
        <v>20.526753156701488</v>
      </c>
      <c r="H88" s="106">
        <f>[1]MercLab!D241</f>
        <v>249.40711829272001</v>
      </c>
      <c r="I88" s="111">
        <f t="shared" si="36"/>
        <v>0.13929050549945093</v>
      </c>
      <c r="J88" s="106">
        <f>[1]MercLab!E241</f>
        <v>303800.71408980107</v>
      </c>
      <c r="K88" s="111">
        <f t="shared" si="37"/>
        <v>25.114222011479153</v>
      </c>
      <c r="L88" s="106">
        <f>[1]MercLab!F241</f>
        <v>0</v>
      </c>
      <c r="M88" s="111">
        <f t="shared" si="38"/>
        <v>0</v>
      </c>
      <c r="N88" s="106">
        <f>[1]MercLab!G241</f>
        <v>572548.06858644786</v>
      </c>
      <c r="O88" s="111">
        <f t="shared" si="39"/>
        <v>39.38401199033936</v>
      </c>
      <c r="P88" s="106">
        <f>'C03'!N88</f>
        <v>244490.08666372043</v>
      </c>
      <c r="Q88" s="111">
        <f t="shared" si="40"/>
        <v>55.609846623094548</v>
      </c>
      <c r="R88" s="106">
        <f t="shared" si="23"/>
        <v>88952.693146251375</v>
      </c>
      <c r="S88" s="111">
        <f t="shared" si="24"/>
        <v>79.167262206769465</v>
      </c>
    </row>
    <row r="89" spans="1:20">
      <c r="A89" s="55" t="s">
        <v>84</v>
      </c>
      <c r="B89" s="106">
        <f>'C03'!B89</f>
        <v>103241.52056737553</v>
      </c>
      <c r="C89" s="111">
        <f t="shared" si="33"/>
        <v>2.9607473274960068</v>
      </c>
      <c r="D89" s="106">
        <f>[1]MercLab!C242</f>
        <v>102203.99631672006</v>
      </c>
      <c r="E89" s="111">
        <f t="shared" si="34"/>
        <v>3.4822535059568551</v>
      </c>
      <c r="F89" s="106">
        <f t="shared" si="22"/>
        <v>47656.30894270428</v>
      </c>
      <c r="G89" s="111">
        <f t="shared" si="35"/>
        <v>3.21732905791835</v>
      </c>
      <c r="H89" s="106">
        <f>[1]MercLab!D242</f>
        <v>4311.0405051602802</v>
      </c>
      <c r="I89" s="111">
        <f t="shared" si="36"/>
        <v>2.4076578700035904</v>
      </c>
      <c r="J89" s="106">
        <f>[1]MercLab!E242</f>
        <v>43345.268437544</v>
      </c>
      <c r="K89" s="111">
        <f t="shared" si="37"/>
        <v>3.5832130873986818</v>
      </c>
      <c r="L89" s="106">
        <f>[1]MercLab!F242</f>
        <v>0</v>
      </c>
      <c r="M89" s="111">
        <f t="shared" si="38"/>
        <v>0</v>
      </c>
      <c r="N89" s="106">
        <f>[1]MercLab!G242</f>
        <v>54547.687374015492</v>
      </c>
      <c r="O89" s="111">
        <f t="shared" si="39"/>
        <v>3.7521858712883605</v>
      </c>
      <c r="P89" s="106">
        <f>'C03'!N89</f>
        <v>788.11713236278001</v>
      </c>
      <c r="Q89" s="111">
        <f t="shared" si="40"/>
        <v>0.17925909982603294</v>
      </c>
      <c r="R89" s="106">
        <f t="shared" si="23"/>
        <v>249.40711829268548</v>
      </c>
      <c r="S89" s="111">
        <f t="shared" si="24"/>
        <v>0.22197055571604002</v>
      </c>
    </row>
    <row r="90" spans="1:20">
      <c r="A90" s="55" t="s">
        <v>95</v>
      </c>
      <c r="B90" s="106">
        <f>'C03'!B90</f>
        <v>438008.88729664619</v>
      </c>
      <c r="C90" s="111">
        <f t="shared" si="33"/>
        <v>12.561163719365503</v>
      </c>
      <c r="D90" s="106">
        <f>[1]MercLab!C243</f>
        <v>422202.09214012179</v>
      </c>
      <c r="E90" s="111">
        <f t="shared" si="34"/>
        <v>14.385100079856064</v>
      </c>
      <c r="F90" s="106">
        <f t="shared" si="22"/>
        <v>270976.03130527271</v>
      </c>
      <c r="G90" s="111">
        <f t="shared" si="35"/>
        <v>18.29388550770912</v>
      </c>
      <c r="H90" s="106">
        <f>[1]MercLab!D243</f>
        <v>4829.6539022390207</v>
      </c>
      <c r="I90" s="111">
        <f t="shared" si="36"/>
        <v>2.6972964446055481</v>
      </c>
      <c r="J90" s="106">
        <f>[1]MercLab!E243</f>
        <v>266146.37740303366</v>
      </c>
      <c r="K90" s="111">
        <f t="shared" si="37"/>
        <v>22.001459837500423</v>
      </c>
      <c r="L90" s="106">
        <f>[1]MercLab!F243</f>
        <v>0</v>
      </c>
      <c r="M90" s="111">
        <f t="shared" si="38"/>
        <v>0</v>
      </c>
      <c r="N90" s="106">
        <f>[1]MercLab!G243</f>
        <v>151226.06083484189</v>
      </c>
      <c r="O90" s="111">
        <f t="shared" si="39"/>
        <v>10.402426136683291</v>
      </c>
      <c r="P90" s="106">
        <f>'C03'!N90</f>
        <v>15061.464488575171</v>
      </c>
      <c r="Q90" s="111">
        <f t="shared" si="40"/>
        <v>3.4257656069338531</v>
      </c>
      <c r="R90" s="106">
        <f t="shared" si="23"/>
        <v>745.33066794922343</v>
      </c>
      <c r="S90" s="111">
        <f t="shared" si="24"/>
        <v>0.66333897640702744</v>
      </c>
    </row>
    <row r="91" spans="1:20">
      <c r="A91" s="55" t="s">
        <v>85</v>
      </c>
      <c r="B91" s="106">
        <f>'C03'!B91</f>
        <v>155653.77890094559</v>
      </c>
      <c r="C91" s="111">
        <f t="shared" si="33"/>
        <v>4.4638194726595177</v>
      </c>
      <c r="D91" s="106">
        <f>[1]MercLab!C244</f>
        <v>126824.68393324532</v>
      </c>
      <c r="E91" s="111">
        <f t="shared" si="34"/>
        <v>4.3211196840075443</v>
      </c>
      <c r="F91" s="106">
        <f t="shared" si="22"/>
        <v>30714.916442633137</v>
      </c>
      <c r="G91" s="111">
        <f t="shared" si="35"/>
        <v>2.0735972922541266</v>
      </c>
      <c r="H91" s="106">
        <f>[1]MercLab!D244</f>
        <v>0</v>
      </c>
      <c r="I91" s="111">
        <f t="shared" si="36"/>
        <v>0</v>
      </c>
      <c r="J91" s="106">
        <f>[1]MercLab!E244</f>
        <v>30714.916442633137</v>
      </c>
      <c r="K91" s="111">
        <f t="shared" si="37"/>
        <v>2.5391027566061153</v>
      </c>
      <c r="L91" s="106">
        <f>[1]MercLab!F244</f>
        <v>0</v>
      </c>
      <c r="M91" s="111">
        <f t="shared" si="38"/>
        <v>0</v>
      </c>
      <c r="N91" s="106">
        <f>[1]MercLab!G244</f>
        <v>96109.767490612096</v>
      </c>
      <c r="O91" s="111">
        <f t="shared" si="39"/>
        <v>6.6111274195442977</v>
      </c>
      <c r="P91" s="106">
        <f>'C03'!N91</f>
        <v>27031.295076884831</v>
      </c>
      <c r="Q91" s="111">
        <f t="shared" si="40"/>
        <v>6.1483317943959612</v>
      </c>
      <c r="R91" s="106">
        <f t="shared" si="23"/>
        <v>1797.7998908154259</v>
      </c>
      <c r="S91" s="111">
        <f t="shared" si="24"/>
        <v>1.600029075201578</v>
      </c>
    </row>
    <row r="92" spans="1:20">
      <c r="A92" s="55" t="s">
        <v>86</v>
      </c>
      <c r="B92" s="106">
        <f>'C03'!B92</f>
        <v>78683.308834179799</v>
      </c>
      <c r="C92" s="111">
        <f t="shared" si="33"/>
        <v>2.2564700235823234</v>
      </c>
      <c r="D92" s="106">
        <f>[1]MercLab!C245</f>
        <v>73439.401487742856</v>
      </c>
      <c r="E92" s="111">
        <f t="shared" si="34"/>
        <v>2.5021977860197309</v>
      </c>
      <c r="F92" s="106">
        <f t="shared" si="22"/>
        <v>51204.658045907498</v>
      </c>
      <c r="G92" s="111">
        <f t="shared" si="35"/>
        <v>3.4568819509277433</v>
      </c>
      <c r="H92" s="106">
        <f>[1]MercLab!D245</f>
        <v>1286.9313689482201</v>
      </c>
      <c r="I92" s="111">
        <f t="shared" si="36"/>
        <v>0.71873378013818445</v>
      </c>
      <c r="J92" s="106">
        <f>[1]MercLab!E245</f>
        <v>49917.726676959275</v>
      </c>
      <c r="K92" s="111">
        <f t="shared" si="37"/>
        <v>4.1265369432374781</v>
      </c>
      <c r="L92" s="106">
        <f>[1]MercLab!F245</f>
        <v>0</v>
      </c>
      <c r="M92" s="111">
        <f t="shared" si="38"/>
        <v>0</v>
      </c>
      <c r="N92" s="106">
        <f>[1]MercLab!G245</f>
        <v>22234.743441835155</v>
      </c>
      <c r="O92" s="111">
        <f t="shared" si="39"/>
        <v>1.5294670445353813</v>
      </c>
      <c r="P92" s="106">
        <f>'C03'!N92</f>
        <v>4994.5002281441812</v>
      </c>
      <c r="Q92" s="111">
        <f t="shared" si="40"/>
        <v>1.1360108519578789</v>
      </c>
      <c r="R92" s="106">
        <f t="shared" si="23"/>
        <v>249.40711829275824</v>
      </c>
      <c r="S92" s="111">
        <f t="shared" si="24"/>
        <v>0.22197055571610474</v>
      </c>
    </row>
    <row r="93" spans="1:20">
      <c r="A93" s="55" t="s">
        <v>94</v>
      </c>
      <c r="B93" s="106">
        <f>'C03'!B93</f>
        <v>410966.93258582731</v>
      </c>
      <c r="C93" s="111">
        <f t="shared" si="33"/>
        <v>11.78565794707232</v>
      </c>
      <c r="D93" s="106">
        <f>[1]MercLab!C246</f>
        <v>390993.76168219146</v>
      </c>
      <c r="E93" s="111">
        <f t="shared" si="34"/>
        <v>13.321782381246569</v>
      </c>
      <c r="F93" s="106">
        <f t="shared" si="22"/>
        <v>255441.38465052529</v>
      </c>
      <c r="G93" s="111">
        <f t="shared" si="35"/>
        <v>17.245124678436703</v>
      </c>
      <c r="H93" s="106">
        <f>[1]MercLab!D246</f>
        <v>21317.534490383096</v>
      </c>
      <c r="I93" s="111">
        <f t="shared" si="36"/>
        <v>11.905554963681702</v>
      </c>
      <c r="J93" s="106">
        <f>[1]MercLab!E246</f>
        <v>141616.94353053783</v>
      </c>
      <c r="K93" s="111">
        <f t="shared" si="37"/>
        <v>11.707014485034197</v>
      </c>
      <c r="L93" s="106">
        <f>[1]MercLab!F246</f>
        <v>92506.906629604375</v>
      </c>
      <c r="M93" s="111">
        <f t="shared" si="38"/>
        <v>100</v>
      </c>
      <c r="N93" s="106">
        <f>[1]MercLab!G246</f>
        <v>135552.37703165907</v>
      </c>
      <c r="O93" s="111">
        <f t="shared" si="39"/>
        <v>9.3242763974633842</v>
      </c>
      <c r="P93" s="106">
        <f>'C03'!N93</f>
        <v>17695.837778837671</v>
      </c>
      <c r="Q93" s="111">
        <f t="shared" si="40"/>
        <v>4.0249600226198003</v>
      </c>
      <c r="R93" s="106">
        <f t="shared" si="23"/>
        <v>2277.3331247981987</v>
      </c>
      <c r="S93" s="111">
        <f t="shared" si="24"/>
        <v>2.0268102318907517</v>
      </c>
    </row>
    <row r="94" spans="1:20">
      <c r="A94" s="55" t="s">
        <v>79</v>
      </c>
      <c r="B94" s="106">
        <f>'C03'!B94</f>
        <v>26146.781127264629</v>
      </c>
      <c r="C94" s="111">
        <f t="shared" si="33"/>
        <v>0.74983409697701331</v>
      </c>
      <c r="D94" s="106">
        <f>[1]MercLab!C247</f>
        <v>24859.849758316413</v>
      </c>
      <c r="E94" s="111">
        <f t="shared" si="34"/>
        <v>0.8470148144715538</v>
      </c>
      <c r="F94" s="106">
        <f t="shared" si="22"/>
        <v>17743.587561739572</v>
      </c>
      <c r="G94" s="111">
        <f t="shared" si="35"/>
        <v>1.1978888235498313</v>
      </c>
      <c r="H94" s="106">
        <f>[1]MercLab!D247</f>
        <v>249.40711829272001</v>
      </c>
      <c r="I94" s="111">
        <f t="shared" si="36"/>
        <v>0.13929050549945093</v>
      </c>
      <c r="J94" s="106">
        <f>[1]MercLab!E247</f>
        <v>17494.180443446854</v>
      </c>
      <c r="K94" s="111">
        <f t="shared" si="37"/>
        <v>1.4461872905135174</v>
      </c>
      <c r="L94" s="106">
        <f>[1]MercLab!F247</f>
        <v>0</v>
      </c>
      <c r="M94" s="111">
        <f t="shared" si="38"/>
        <v>0</v>
      </c>
      <c r="N94" s="106">
        <f>[1]MercLab!G247</f>
        <v>7116.2621965768431</v>
      </c>
      <c r="O94" s="111">
        <f t="shared" si="39"/>
        <v>0.48950816718031454</v>
      </c>
      <c r="P94" s="106">
        <f>'C03'!N94</f>
        <v>789.56247582698006</v>
      </c>
      <c r="Q94" s="111">
        <f t="shared" si="40"/>
        <v>0.17958784660451649</v>
      </c>
      <c r="R94" s="106">
        <f t="shared" si="23"/>
        <v>497.36889312123458</v>
      </c>
      <c r="S94" s="111">
        <f t="shared" si="24"/>
        <v>0.44265476606178306</v>
      </c>
      <c r="T94" s="56"/>
    </row>
    <row r="95" spans="1:20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56"/>
    </row>
    <row r="96" spans="1:20">
      <c r="A96" s="14" t="str">
        <f>'C01'!$A$46</f>
        <v>Fuente: Instituto Nacional de Estadística (INE). XLIV Encuesta Permanente de Hogares de Propósitos Múltiples, mayo 2013.</v>
      </c>
      <c r="B96" s="26"/>
      <c r="C96" s="32"/>
      <c r="D96" s="26"/>
      <c r="E96" s="32"/>
      <c r="F96" s="26"/>
      <c r="G96" s="32"/>
      <c r="H96" s="26"/>
      <c r="I96" s="32"/>
      <c r="J96" s="26"/>
      <c r="K96" s="32"/>
      <c r="L96" s="26"/>
      <c r="M96" s="32"/>
      <c r="N96" s="26"/>
      <c r="O96" s="32"/>
      <c r="P96" s="26"/>
      <c r="Q96" s="32"/>
      <c r="R96" s="26"/>
      <c r="S96" s="32"/>
    </row>
    <row r="97" spans="1:18">
      <c r="A97" s="14" t="str">
        <f>'C02'!$A$46</f>
        <v>(Salarios mínimos por rama)</v>
      </c>
      <c r="B97" s="8"/>
      <c r="C97" s="47"/>
      <c r="D97" s="8"/>
    </row>
    <row r="98" spans="1:18">
      <c r="A98" s="2" t="s">
        <v>116</v>
      </c>
    </row>
    <row r="99" spans="1:18">
      <c r="A99" s="2" t="s">
        <v>117</v>
      </c>
    </row>
    <row r="100" spans="1:18">
      <c r="A100" s="2"/>
    </row>
    <row r="103" spans="1:18">
      <c r="A103" s="59"/>
      <c r="B103" s="26"/>
      <c r="C103" s="32"/>
      <c r="D103" s="26"/>
      <c r="E103" s="32"/>
      <c r="F103" s="26"/>
      <c r="G103" s="32"/>
      <c r="H103" s="26"/>
      <c r="I103" s="32"/>
      <c r="J103" s="26"/>
      <c r="K103" s="32"/>
      <c r="L103" s="26"/>
      <c r="M103" s="32"/>
      <c r="N103" s="26"/>
      <c r="O103" s="32"/>
      <c r="P103" s="26"/>
      <c r="Q103" s="32"/>
      <c r="R103" s="26"/>
    </row>
    <row r="104" spans="1:18">
      <c r="A104" s="59"/>
      <c r="B104" s="26"/>
      <c r="C104" s="32"/>
      <c r="D104" s="26"/>
      <c r="E104" s="32"/>
      <c r="F104" s="26"/>
      <c r="G104" s="32"/>
      <c r="H104" s="26"/>
      <c r="I104" s="32"/>
      <c r="J104" s="26"/>
      <c r="K104" s="32"/>
      <c r="L104" s="26"/>
      <c r="M104" s="32"/>
      <c r="N104" s="26"/>
      <c r="O104" s="32"/>
      <c r="P104" s="26"/>
      <c r="Q104" s="32"/>
      <c r="R104" s="26"/>
    </row>
    <row r="105" spans="1:18">
      <c r="A105" s="59"/>
      <c r="B105" s="26"/>
      <c r="C105" s="32"/>
      <c r="D105" s="26"/>
      <c r="E105" s="32"/>
      <c r="F105" s="26"/>
      <c r="G105" s="32"/>
      <c r="H105" s="26"/>
      <c r="I105" s="32"/>
      <c r="J105" s="26"/>
      <c r="K105" s="32"/>
      <c r="L105" s="26"/>
      <c r="M105" s="32"/>
      <c r="N105" s="26"/>
      <c r="O105" s="32"/>
      <c r="P105" s="26"/>
      <c r="Q105" s="32"/>
      <c r="R105" s="26"/>
    </row>
    <row r="106" spans="1:18">
      <c r="A106" s="59"/>
      <c r="B106" s="26"/>
      <c r="C106" s="32"/>
      <c r="D106" s="26"/>
      <c r="E106" s="32"/>
      <c r="F106" s="26"/>
      <c r="G106" s="32"/>
      <c r="H106" s="26"/>
      <c r="I106" s="32"/>
      <c r="J106" s="26"/>
      <c r="K106" s="32"/>
      <c r="L106" s="26"/>
      <c r="M106" s="32"/>
      <c r="N106" s="26"/>
      <c r="O106" s="32"/>
      <c r="P106" s="26"/>
      <c r="Q106" s="32"/>
      <c r="R106" s="26"/>
    </row>
    <row r="107" spans="1:18">
      <c r="A107" s="59"/>
      <c r="B107" s="26"/>
      <c r="C107" s="32"/>
      <c r="D107" s="26"/>
      <c r="E107" s="32"/>
      <c r="F107" s="26"/>
      <c r="G107" s="32"/>
      <c r="H107" s="26"/>
      <c r="I107" s="32"/>
      <c r="J107" s="26"/>
      <c r="K107" s="32"/>
      <c r="L107" s="26"/>
      <c r="M107" s="32"/>
      <c r="N107" s="26"/>
      <c r="O107" s="32"/>
      <c r="P107" s="26"/>
      <c r="Q107" s="32"/>
      <c r="R107" s="26"/>
    </row>
    <row r="108" spans="1:18">
      <c r="A108" s="59"/>
      <c r="B108" s="59"/>
      <c r="C108" s="68"/>
      <c r="D108" s="59"/>
      <c r="E108" s="68"/>
      <c r="F108" s="59"/>
      <c r="G108" s="68"/>
      <c r="H108" s="59"/>
      <c r="I108" s="68"/>
      <c r="J108" s="59"/>
      <c r="K108" s="68"/>
      <c r="L108" s="59"/>
      <c r="M108" s="68"/>
      <c r="N108" s="59"/>
      <c r="O108" s="68"/>
      <c r="P108" s="59"/>
      <c r="Q108" s="68"/>
      <c r="R108" s="59"/>
    </row>
    <row r="109" spans="1:18">
      <c r="A109" s="59"/>
      <c r="B109" s="59"/>
      <c r="C109" s="68"/>
      <c r="D109" s="59"/>
      <c r="E109" s="68"/>
      <c r="F109" s="59"/>
      <c r="G109" s="68"/>
      <c r="H109" s="59"/>
      <c r="I109" s="68"/>
      <c r="J109" s="59"/>
      <c r="K109" s="68"/>
      <c r="L109" s="59"/>
      <c r="M109" s="68"/>
      <c r="N109" s="59"/>
      <c r="O109" s="68"/>
      <c r="P109" s="59"/>
      <c r="Q109" s="68"/>
      <c r="R109" s="59"/>
    </row>
    <row r="110" spans="1:18">
      <c r="A110" s="59"/>
      <c r="B110" s="26"/>
      <c r="C110" s="32"/>
      <c r="D110" s="26"/>
      <c r="E110" s="32"/>
      <c r="F110" s="26"/>
      <c r="G110" s="32"/>
      <c r="H110" s="26"/>
      <c r="I110" s="32"/>
      <c r="J110" s="26"/>
      <c r="K110" s="32"/>
      <c r="L110" s="26"/>
      <c r="M110" s="32"/>
      <c r="N110" s="26"/>
      <c r="O110" s="32"/>
      <c r="P110" s="26"/>
      <c r="Q110" s="32"/>
      <c r="R110" s="26"/>
    </row>
    <row r="111" spans="1:18">
      <c r="A111" s="59"/>
      <c r="B111" s="26"/>
      <c r="C111" s="32"/>
      <c r="D111" s="26"/>
      <c r="E111" s="32"/>
      <c r="F111" s="26"/>
      <c r="G111" s="32"/>
      <c r="H111" s="26"/>
      <c r="I111" s="32"/>
      <c r="J111" s="26"/>
      <c r="K111" s="32"/>
      <c r="L111" s="26"/>
      <c r="M111" s="32"/>
      <c r="N111" s="26"/>
      <c r="O111" s="32"/>
      <c r="P111" s="26"/>
      <c r="Q111" s="32"/>
      <c r="R111" s="26"/>
    </row>
    <row r="112" spans="1:18">
      <c r="A112" s="59"/>
      <c r="B112" s="26"/>
      <c r="C112" s="32"/>
      <c r="D112" s="26"/>
      <c r="E112" s="32"/>
      <c r="F112" s="26"/>
      <c r="G112" s="32"/>
      <c r="H112" s="26"/>
      <c r="I112" s="32"/>
      <c r="J112" s="26"/>
      <c r="K112" s="32"/>
      <c r="L112" s="26"/>
      <c r="M112" s="32"/>
      <c r="N112" s="26"/>
      <c r="O112" s="32"/>
      <c r="P112" s="26"/>
      <c r="Q112" s="32"/>
      <c r="R112" s="26"/>
    </row>
    <row r="113" spans="1:18">
      <c r="A113" s="59"/>
      <c r="B113" s="59"/>
      <c r="C113" s="68"/>
      <c r="D113" s="59"/>
      <c r="E113" s="68"/>
      <c r="F113" s="59"/>
      <c r="G113" s="68"/>
      <c r="H113" s="59"/>
      <c r="I113" s="68"/>
      <c r="J113" s="59"/>
      <c r="K113" s="68"/>
      <c r="L113" s="59"/>
      <c r="M113" s="68"/>
      <c r="N113" s="59"/>
      <c r="O113" s="68"/>
      <c r="P113" s="59"/>
      <c r="Q113" s="68"/>
      <c r="R113" s="59"/>
    </row>
  </sheetData>
  <mergeCells count="28">
    <mergeCell ref="P65:Q66"/>
    <mergeCell ref="R65:S66"/>
    <mergeCell ref="F66:G66"/>
    <mergeCell ref="H66:I66"/>
    <mergeCell ref="J66:K66"/>
    <mergeCell ref="L66:M66"/>
    <mergeCell ref="F65:M65"/>
    <mergeCell ref="N65:O66"/>
    <mergeCell ref="A65:A67"/>
    <mergeCell ref="A4:A6"/>
    <mergeCell ref="F4:M4"/>
    <mergeCell ref="B4:C5"/>
    <mergeCell ref="D4:E5"/>
    <mergeCell ref="F5:G5"/>
    <mergeCell ref="H5:I5"/>
    <mergeCell ref="D65:E66"/>
    <mergeCell ref="J5:K5"/>
    <mergeCell ref="L5:M5"/>
    <mergeCell ref="B65:C66"/>
    <mergeCell ref="A3:S3"/>
    <mergeCell ref="A63:S63"/>
    <mergeCell ref="A1:S1"/>
    <mergeCell ref="A2:S2"/>
    <mergeCell ref="A61:S61"/>
    <mergeCell ref="A62:S62"/>
    <mergeCell ref="P4:Q5"/>
    <mergeCell ref="R4:S5"/>
    <mergeCell ref="N4:O5"/>
  </mergeCells>
  <phoneticPr fontId="0" type="noConversion"/>
  <printOptions horizontalCentered="1"/>
  <pageMargins left="0.97870078740157473" right="0.19685039370078741" top="0.78740157480314965" bottom="0.78740157480314965" header="0" footer="0.19685039370078741"/>
  <pageSetup paperSize="9" scale="73" firstPageNumber="18" orientation="landscape" useFirstPageNumber="1" r:id="rId1"/>
  <headerFooter alignWithMargins="0">
    <oddFooter>&amp;L&amp;Z&amp;F+&amp;F+&amp;A&amp;C&amp;P&amp;R&amp;D+&amp;T</oddFooter>
  </headerFooter>
  <rowBreaks count="1" manualBreakCount="1">
    <brk id="59" max="16383" man="1"/>
  </rowBreaks>
  <ignoredErrors>
    <ignoredError sqref="D11:S15 D50:S53 D24:S47 G16:S23 D72:P81 D83:P94 D82:E82 G82:P82 F8:S8" formula="1"/>
    <ignoredError sqref="D16:F23 F82" formula="1" emptyCellReference="1"/>
    <ignoredError sqref="B16:C2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7"/>
  <dimension ref="A1:AL97"/>
  <sheetViews>
    <sheetView workbookViewId="0">
      <selection activeCell="E18" sqref="E18"/>
    </sheetView>
  </sheetViews>
  <sheetFormatPr baseColWidth="10" defaultRowHeight="11.25"/>
  <cols>
    <col min="1" max="1" width="45" style="135" bestFit="1" customWidth="1"/>
    <col min="2" max="2" width="14.1640625" style="135" customWidth="1"/>
    <col min="3" max="3" width="12.5" style="135" customWidth="1"/>
    <col min="4" max="4" width="13" style="135" customWidth="1"/>
    <col min="5" max="5" width="13.1640625" style="138" customWidth="1"/>
    <col min="6" max="6" width="16.6640625" style="138" bestFit="1" customWidth="1"/>
    <col min="7" max="7" width="12.1640625" style="138" bestFit="1" customWidth="1"/>
    <col min="8" max="8" width="12" style="138"/>
    <col min="9" max="9" width="12" style="135"/>
    <col min="10" max="10" width="45" style="135" bestFit="1" customWidth="1"/>
    <col min="11" max="11" width="11.1640625" style="135" customWidth="1"/>
    <col min="12" max="12" width="10.6640625" style="135" customWidth="1"/>
    <col min="13" max="13" width="11.83203125" style="135" customWidth="1"/>
    <col min="14" max="14" width="10.6640625" style="135" customWidth="1"/>
    <col min="15" max="15" width="11.5" style="135" bestFit="1" customWidth="1"/>
    <col min="16" max="16" width="11" style="135" customWidth="1"/>
    <col min="17" max="16384" width="12" style="135"/>
  </cols>
  <sheetData>
    <row r="1" spans="1:38">
      <c r="A1" s="261" t="s">
        <v>145</v>
      </c>
      <c r="B1" s="261"/>
      <c r="C1" s="261"/>
      <c r="D1" s="261"/>
      <c r="E1" s="261"/>
      <c r="F1" s="261"/>
      <c r="G1" s="261"/>
      <c r="H1" s="12"/>
    </row>
    <row r="2" spans="1:38">
      <c r="A2" s="261" t="s">
        <v>105</v>
      </c>
      <c r="B2" s="261"/>
      <c r="C2" s="261"/>
      <c r="D2" s="261"/>
      <c r="E2" s="261"/>
      <c r="F2" s="261"/>
      <c r="G2" s="261"/>
      <c r="H2" s="12"/>
    </row>
    <row r="3" spans="1:38" ht="12.75">
      <c r="A3" s="261" t="s">
        <v>112</v>
      </c>
      <c r="B3" s="261"/>
      <c r="C3" s="261"/>
      <c r="D3" s="261"/>
      <c r="E3" s="261"/>
      <c r="F3" s="261"/>
      <c r="G3" s="261"/>
      <c r="H3" s="13"/>
    </row>
    <row r="4" spans="1:38" ht="11.25" customHeight="1">
      <c r="A4" s="267" t="s">
        <v>39</v>
      </c>
      <c r="B4" s="265" t="s">
        <v>33</v>
      </c>
      <c r="C4" s="265"/>
      <c r="D4" s="265"/>
      <c r="E4" s="265"/>
      <c r="F4" s="265"/>
      <c r="G4" s="265"/>
      <c r="H4" s="6"/>
    </row>
    <row r="5" spans="1:38" ht="12" customHeight="1">
      <c r="A5" s="263"/>
      <c r="B5" s="263" t="s">
        <v>33</v>
      </c>
      <c r="C5" s="265" t="s">
        <v>8</v>
      </c>
      <c r="D5" s="265"/>
      <c r="E5" s="265"/>
      <c r="F5" s="265"/>
      <c r="G5" s="263" t="s">
        <v>1</v>
      </c>
      <c r="H5" s="7"/>
    </row>
    <row r="6" spans="1:38">
      <c r="A6" s="263"/>
      <c r="B6" s="264"/>
      <c r="C6" s="7" t="s">
        <v>11</v>
      </c>
      <c r="D6" s="7" t="s">
        <v>140</v>
      </c>
      <c r="E6" s="7" t="s">
        <v>12</v>
      </c>
      <c r="F6" s="7" t="s">
        <v>141</v>
      </c>
      <c r="G6" s="263"/>
      <c r="H6" s="7"/>
    </row>
    <row r="7" spans="1:38">
      <c r="A7" s="136"/>
      <c r="B7" s="136"/>
      <c r="C7" s="136"/>
      <c r="D7" s="136"/>
      <c r="E7" s="136"/>
      <c r="F7" s="136"/>
      <c r="G7" s="136"/>
      <c r="H7" s="137"/>
    </row>
    <row r="8" spans="1:38" s="52" customFormat="1" ht="12" customHeight="1">
      <c r="A8" s="51" t="s">
        <v>90</v>
      </c>
      <c r="B8" s="92">
        <f>[1]MercLab!C260</f>
        <v>4845.2346417548888</v>
      </c>
      <c r="C8" s="92">
        <f>AVERAGE(D8:G8)</f>
        <v>5799.8548697704928</v>
      </c>
      <c r="D8" s="92">
        <f>[1]MercLab!D260</f>
        <v>11209.978941809126</v>
      </c>
      <c r="E8" s="92">
        <f>[1]MercLab!E260</f>
        <v>5388.5800519824834</v>
      </c>
      <c r="F8" s="92">
        <f>[1]MercLab!F260</f>
        <v>2865.7103720882342</v>
      </c>
      <c r="G8" s="92">
        <f>[1]MercLab!G260</f>
        <v>3735.1501132021299</v>
      </c>
      <c r="H8" s="22"/>
      <c r="I8" s="27"/>
      <c r="J8" s="22"/>
      <c r="K8" s="27"/>
      <c r="L8" s="22"/>
      <c r="M8" s="27"/>
      <c r="N8" s="22"/>
      <c r="O8" s="27"/>
      <c r="P8" s="22"/>
      <c r="Q8" s="27"/>
      <c r="R8" s="22"/>
      <c r="S8" s="27"/>
    </row>
    <row r="9" spans="1:38" s="23" customFormat="1" ht="11.25" customHeight="1">
      <c r="A9" s="53"/>
      <c r="B9" s="8"/>
      <c r="C9" s="8"/>
      <c r="D9" s="8"/>
      <c r="E9" s="8"/>
      <c r="F9" s="8"/>
      <c r="G9" s="8"/>
      <c r="H9" s="22"/>
      <c r="I9" s="27"/>
      <c r="J9" s="22"/>
      <c r="K9" s="27"/>
      <c r="L9" s="22"/>
      <c r="M9" s="27"/>
      <c r="N9" s="22"/>
      <c r="O9" s="27"/>
      <c r="P9" s="22"/>
      <c r="Q9" s="27"/>
      <c r="R9" s="22"/>
      <c r="S9" s="27"/>
      <c r="V9" s="46"/>
      <c r="X9" s="46"/>
      <c r="Z9" s="46"/>
      <c r="AB9" s="46"/>
      <c r="AD9" s="46"/>
      <c r="AF9" s="46"/>
      <c r="AH9" s="46"/>
      <c r="AJ9" s="46"/>
      <c r="AL9" s="46"/>
    </row>
    <row r="10" spans="1:38" s="23" customFormat="1" ht="12.75" customHeight="1">
      <c r="A10" s="54" t="s">
        <v>43</v>
      </c>
      <c r="B10" s="105"/>
      <c r="C10" s="105"/>
      <c r="D10" s="105"/>
      <c r="E10" s="105"/>
      <c r="F10" s="105"/>
      <c r="G10" s="105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V10" s="46"/>
      <c r="X10" s="46"/>
      <c r="Z10" s="46"/>
      <c r="AB10" s="46"/>
      <c r="AD10" s="46"/>
      <c r="AF10" s="46"/>
      <c r="AH10" s="46"/>
      <c r="AJ10" s="46"/>
      <c r="AL10" s="46"/>
    </row>
    <row r="11" spans="1:38" s="23" customFormat="1">
      <c r="A11" s="55" t="s">
        <v>87</v>
      </c>
      <c r="B11" s="95">
        <f>AVERAGE(B12:B14)</f>
        <v>7071.2314635933371</v>
      </c>
      <c r="C11" s="95">
        <f t="shared" ref="C11:C53" si="0">AVERAGE(D11:G11)</f>
        <v>7186.6637376533054</v>
      </c>
      <c r="D11" s="95">
        <f>AVERAGE(D12:D14)</f>
        <v>12154.530553602715</v>
      </c>
      <c r="E11" s="95">
        <f>AVERAGE(E12:E14)</f>
        <v>7412.6609096230059</v>
      </c>
      <c r="F11" s="95">
        <f>AVERAGE(F12:F14)</f>
        <v>3389.0239551086238</v>
      </c>
      <c r="G11" s="95">
        <f>AVERAGE(G12:G14)</f>
        <v>5790.439532278876</v>
      </c>
      <c r="H11" s="56"/>
      <c r="I11" s="57"/>
      <c r="J11" s="56"/>
      <c r="K11" s="57"/>
      <c r="L11" s="56"/>
      <c r="M11" s="57"/>
      <c r="N11" s="56"/>
      <c r="O11" s="57"/>
      <c r="P11" s="56"/>
      <c r="Q11" s="57"/>
      <c r="R11" s="56"/>
      <c r="S11" s="57"/>
      <c r="V11" s="46"/>
      <c r="X11" s="46"/>
      <c r="Z11" s="46"/>
      <c r="AB11" s="46"/>
      <c r="AD11" s="46"/>
      <c r="AF11" s="46"/>
      <c r="AH11" s="46"/>
      <c r="AJ11" s="46"/>
      <c r="AL11" s="46"/>
    </row>
    <row r="12" spans="1:38" s="23" customFormat="1">
      <c r="A12" s="58" t="s">
        <v>69</v>
      </c>
      <c r="B12" s="95">
        <f>[1]MercLab!C262</f>
        <v>7974.9863471233712</v>
      </c>
      <c r="C12" s="95">
        <f t="shared" si="0"/>
        <v>7945.1702162462734</v>
      </c>
      <c r="D12" s="95">
        <f>[1]MercLab!D262</f>
        <v>13583.010050251256</v>
      </c>
      <c r="E12" s="95">
        <f>[1]MercLab!E262</f>
        <v>8564.256209150326</v>
      </c>
      <c r="F12" s="95">
        <f>[1]MercLab!F262</f>
        <v>3706.6197183098602</v>
      </c>
      <c r="G12" s="95">
        <f>[1]MercLab!G262</f>
        <v>5926.7948872736542</v>
      </c>
      <c r="H12" s="26"/>
      <c r="I12" s="57"/>
      <c r="J12" s="26"/>
      <c r="K12" s="57"/>
      <c r="L12" s="26"/>
      <c r="M12" s="57"/>
      <c r="N12" s="26"/>
      <c r="O12" s="57"/>
      <c r="P12" s="56"/>
      <c r="Q12" s="57"/>
      <c r="R12" s="56"/>
      <c r="S12" s="57"/>
      <c r="V12" s="46"/>
      <c r="X12" s="46"/>
      <c r="Z12" s="46"/>
      <c r="AB12" s="46"/>
      <c r="AD12" s="46"/>
      <c r="AF12" s="46"/>
      <c r="AH12" s="46"/>
      <c r="AJ12" s="46"/>
      <c r="AL12" s="46"/>
    </row>
    <row r="13" spans="1:38" s="23" customFormat="1">
      <c r="A13" s="58" t="s">
        <v>70</v>
      </c>
      <c r="B13" s="95">
        <f>[1]MercLab!C263</f>
        <v>7657.2352274093091</v>
      </c>
      <c r="C13" s="95">
        <f t="shared" si="0"/>
        <v>7749.2181897525943</v>
      </c>
      <c r="D13" s="95">
        <f>[1]MercLab!D263</f>
        <v>12256.619718309861</v>
      </c>
      <c r="E13" s="95">
        <f>[1]MercLab!E263</f>
        <v>8302.9886194952996</v>
      </c>
      <c r="F13" s="95">
        <f>[1]MercLab!F263</f>
        <v>4006.0416666666665</v>
      </c>
      <c r="G13" s="95">
        <f>[1]MercLab!G263</f>
        <v>6431.2227545385458</v>
      </c>
      <c r="H13" s="26"/>
      <c r="I13" s="57"/>
      <c r="J13" s="26"/>
      <c r="K13" s="57"/>
      <c r="L13" s="26"/>
      <c r="M13" s="57"/>
      <c r="N13" s="26"/>
      <c r="O13" s="57"/>
      <c r="P13" s="56"/>
      <c r="Q13" s="57"/>
      <c r="R13" s="56"/>
      <c r="S13" s="57"/>
      <c r="V13" s="46"/>
      <c r="X13" s="46"/>
      <c r="Z13" s="46"/>
      <c r="AB13" s="46"/>
      <c r="AD13" s="46"/>
      <c r="AF13" s="46"/>
      <c r="AH13" s="46"/>
      <c r="AJ13" s="46"/>
      <c r="AL13" s="46"/>
    </row>
    <row r="14" spans="1:38" s="23" customFormat="1">
      <c r="A14" s="58" t="s">
        <v>120</v>
      </c>
      <c r="B14" s="95">
        <f>[1]MercLab!C264</f>
        <v>5581.472816247333</v>
      </c>
      <c r="C14" s="95">
        <f t="shared" si="0"/>
        <v>5865.6028069610475</v>
      </c>
      <c r="D14" s="95">
        <f>[1]MercLab!D264</f>
        <v>10623.961892247031</v>
      </c>
      <c r="E14" s="95">
        <f>[1]MercLab!E264</f>
        <v>5370.7379002233893</v>
      </c>
      <c r="F14" s="95">
        <f>[1]MercLab!F264</f>
        <v>2454.4104803493442</v>
      </c>
      <c r="G14" s="95">
        <f>[1]MercLab!G264</f>
        <v>5013.3009550244269</v>
      </c>
      <c r="H14" s="26"/>
      <c r="I14" s="57"/>
      <c r="J14" s="26"/>
      <c r="K14" s="57"/>
      <c r="L14" s="26"/>
      <c r="M14" s="57"/>
      <c r="N14" s="26"/>
      <c r="O14" s="57"/>
      <c r="P14" s="56"/>
      <c r="Q14" s="57"/>
      <c r="R14" s="56"/>
      <c r="S14" s="57"/>
      <c r="V14" s="46"/>
      <c r="X14" s="46"/>
      <c r="Z14" s="46"/>
      <c r="AB14" s="46"/>
      <c r="AD14" s="46"/>
      <c r="AF14" s="46"/>
      <c r="AH14" s="46"/>
      <c r="AJ14" s="46"/>
      <c r="AL14" s="46"/>
    </row>
    <row r="15" spans="1:38" s="23" customFormat="1">
      <c r="A15" s="55" t="s">
        <v>71</v>
      </c>
      <c r="B15" s="95">
        <f>[1]MercLab!C265</f>
        <v>3039.6196156563669</v>
      </c>
      <c r="C15" s="95">
        <f t="shared" si="0"/>
        <v>4403.2781461928116</v>
      </c>
      <c r="D15" s="95">
        <f>[1]MercLab!D265</f>
        <v>9112.226950354614</v>
      </c>
      <c r="E15" s="95">
        <f>[1]MercLab!E265</f>
        <v>3495.461994609163</v>
      </c>
      <c r="F15" s="95">
        <f>[1]MercLab!F265</f>
        <v>2535.0727272727263</v>
      </c>
      <c r="G15" s="95">
        <f>[1]MercLab!G265</f>
        <v>2470.3509125347432</v>
      </c>
      <c r="H15" s="26"/>
      <c r="I15" s="57"/>
      <c r="J15" s="26"/>
      <c r="K15" s="57"/>
      <c r="L15" s="26"/>
      <c r="M15" s="57"/>
      <c r="N15" s="26"/>
      <c r="O15" s="57"/>
      <c r="P15" s="56"/>
      <c r="Q15" s="57"/>
      <c r="R15" s="56"/>
      <c r="S15" s="57"/>
      <c r="V15" s="46"/>
      <c r="X15" s="46"/>
      <c r="Z15" s="46"/>
      <c r="AB15" s="46"/>
      <c r="AD15" s="46"/>
      <c r="AF15" s="46"/>
      <c r="AH15" s="46"/>
      <c r="AJ15" s="46"/>
      <c r="AL15" s="46"/>
    </row>
    <row r="16" spans="1:38" s="23" customFormat="1">
      <c r="A16" s="56"/>
      <c r="B16" s="107"/>
      <c r="C16" s="107"/>
      <c r="D16" s="107"/>
      <c r="E16" s="107"/>
      <c r="F16" s="107"/>
      <c r="G16" s="107"/>
      <c r="H16" s="26"/>
      <c r="I16" s="57"/>
      <c r="J16" s="26"/>
      <c r="K16" s="57"/>
      <c r="L16" s="26"/>
      <c r="M16" s="57"/>
      <c r="N16" s="26"/>
      <c r="O16" s="57"/>
      <c r="P16" s="26"/>
      <c r="Q16" s="57"/>
      <c r="R16" s="26"/>
      <c r="S16" s="57"/>
      <c r="V16" s="46"/>
      <c r="X16" s="46"/>
      <c r="Z16" s="46"/>
      <c r="AB16" s="46"/>
      <c r="AD16" s="46"/>
      <c r="AF16" s="46"/>
      <c r="AH16" s="46"/>
      <c r="AJ16" s="46"/>
      <c r="AL16" s="46"/>
    </row>
    <row r="17" spans="1:38" s="23" customFormat="1">
      <c r="A17" s="54" t="s">
        <v>42</v>
      </c>
      <c r="B17" s="105"/>
      <c r="C17" s="105"/>
      <c r="D17" s="105"/>
      <c r="E17" s="105"/>
      <c r="F17" s="105"/>
      <c r="G17" s="10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V17" s="46"/>
      <c r="X17" s="46"/>
      <c r="Z17" s="46"/>
      <c r="AB17" s="46"/>
      <c r="AD17" s="46"/>
      <c r="AF17" s="46"/>
      <c r="AH17" s="46"/>
      <c r="AJ17" s="46"/>
      <c r="AL17" s="46"/>
    </row>
    <row r="18" spans="1:38" s="23" customFormat="1">
      <c r="A18" s="55" t="s">
        <v>45</v>
      </c>
      <c r="B18" s="95">
        <f>[1]MercLab!C267</f>
        <v>1789.9920796851216</v>
      </c>
      <c r="C18" s="95">
        <f t="shared" si="0"/>
        <v>2869.9260124832799</v>
      </c>
      <c r="D18" s="95">
        <f>[1]MercLab!D267</f>
        <v>4691.7532774150923</v>
      </c>
      <c r="E18" s="95">
        <f>[1]MercLab!E267</f>
        <v>2709.2200900707344</v>
      </c>
      <c r="F18" s="95">
        <f>[1]MercLab!F267</f>
        <v>2698.3662474157427</v>
      </c>
      <c r="G18" s="95">
        <f>[1]MercLab!G267</f>
        <v>1380.3644350315492</v>
      </c>
      <c r="H18" s="56"/>
      <c r="I18" s="57"/>
      <c r="J18" s="56"/>
      <c r="K18" s="57"/>
      <c r="L18" s="56"/>
      <c r="M18" s="57"/>
      <c r="N18" s="56"/>
      <c r="O18" s="57"/>
      <c r="P18" s="56"/>
      <c r="Q18" s="57"/>
      <c r="R18" s="56"/>
      <c r="S18" s="57"/>
      <c r="V18" s="46"/>
      <c r="X18" s="46"/>
      <c r="Z18" s="46"/>
      <c r="AB18" s="46"/>
      <c r="AD18" s="46"/>
      <c r="AF18" s="46"/>
      <c r="AH18" s="46"/>
      <c r="AJ18" s="46"/>
      <c r="AL18" s="46"/>
    </row>
    <row r="19" spans="1:38" s="23" customFormat="1">
      <c r="A19" s="55" t="s">
        <v>46</v>
      </c>
      <c r="B19" s="95">
        <f>[1]MercLab!C268</f>
        <v>3559.8511274840325</v>
      </c>
      <c r="C19" s="95">
        <f t="shared" si="0"/>
        <v>4216.4722733702429</v>
      </c>
      <c r="D19" s="95">
        <f>[1]MercLab!D268</f>
        <v>6790.0967227929577</v>
      </c>
      <c r="E19" s="95">
        <f>[1]MercLab!E268</f>
        <v>3844.3819058977856</v>
      </c>
      <c r="F19" s="95">
        <f>[1]MercLab!F268</f>
        <v>2920.9533572877917</v>
      </c>
      <c r="G19" s="95">
        <f>[1]MercLab!G268</f>
        <v>3310.4571075024369</v>
      </c>
      <c r="H19" s="56"/>
      <c r="I19" s="57"/>
      <c r="J19" s="56"/>
      <c r="K19" s="57"/>
      <c r="L19" s="56"/>
      <c r="M19" s="57"/>
      <c r="N19" s="56"/>
      <c r="O19" s="57"/>
      <c r="P19" s="56"/>
      <c r="Q19" s="57"/>
      <c r="R19" s="56"/>
      <c r="S19" s="57"/>
      <c r="V19" s="46"/>
      <c r="X19" s="46"/>
      <c r="Z19" s="46"/>
      <c r="AB19" s="46"/>
      <c r="AD19" s="46"/>
      <c r="AF19" s="46"/>
      <c r="AH19" s="46"/>
      <c r="AJ19" s="46"/>
      <c r="AL19" s="46"/>
    </row>
    <row r="20" spans="1:38" s="23" customFormat="1">
      <c r="A20" s="55" t="s">
        <v>47</v>
      </c>
      <c r="B20" s="95">
        <f>[1]MercLab!C269</f>
        <v>5937.2113073032224</v>
      </c>
      <c r="C20" s="95">
        <f t="shared" si="0"/>
        <v>5810.0796989264427</v>
      </c>
      <c r="D20" s="95">
        <f>[1]MercLab!D269</f>
        <v>9187.5773997868891</v>
      </c>
      <c r="E20" s="95">
        <f>[1]MercLab!E269</f>
        <v>6115.7866255283934</v>
      </c>
      <c r="F20" s="95">
        <f>[1]MercLab!F269</f>
        <v>2780.224238494844</v>
      </c>
      <c r="G20" s="95">
        <f>[1]MercLab!G269</f>
        <v>5156.7305318956451</v>
      </c>
      <c r="H20" s="56"/>
      <c r="I20" s="57"/>
      <c r="J20" s="56"/>
      <c r="K20" s="57"/>
      <c r="L20" s="56"/>
      <c r="M20" s="57"/>
      <c r="N20" s="56"/>
      <c r="O20" s="57"/>
      <c r="P20" s="56"/>
      <c r="Q20" s="57"/>
      <c r="R20" s="56"/>
      <c r="S20" s="57"/>
      <c r="V20" s="46"/>
      <c r="X20" s="46"/>
      <c r="Z20" s="46"/>
      <c r="AB20" s="46"/>
      <c r="AD20" s="46"/>
      <c r="AF20" s="46"/>
      <c r="AH20" s="46"/>
      <c r="AJ20" s="46"/>
      <c r="AL20" s="46"/>
    </row>
    <row r="21" spans="1:38" s="23" customFormat="1">
      <c r="A21" s="55" t="s">
        <v>48</v>
      </c>
      <c r="B21" s="95">
        <f>[1]MercLab!C270</f>
        <v>13051.398814952845</v>
      </c>
      <c r="C21" s="95">
        <f t="shared" si="0"/>
        <v>10847.317556490361</v>
      </c>
      <c r="D21" s="95">
        <f>[1]MercLab!D270</f>
        <v>14682.599023476478</v>
      </c>
      <c r="E21" s="95">
        <f>[1]MercLab!E270</f>
        <v>11923.697610453464</v>
      </c>
      <c r="F21" s="95">
        <f>[1]MercLab!F270</f>
        <v>3102.725779206783</v>
      </c>
      <c r="G21" s="95">
        <f>[1]MercLab!G270</f>
        <v>13680.24781282472</v>
      </c>
      <c r="H21" s="56"/>
      <c r="I21" s="57"/>
      <c r="J21" s="56"/>
      <c r="K21" s="57"/>
      <c r="L21" s="56"/>
      <c r="M21" s="57"/>
      <c r="N21" s="56"/>
      <c r="O21" s="57"/>
      <c r="P21" s="56"/>
      <c r="Q21" s="57"/>
      <c r="R21" s="56"/>
      <c r="S21" s="57"/>
      <c r="V21" s="46"/>
      <c r="X21" s="46"/>
      <c r="Z21" s="46"/>
      <c r="AB21" s="46"/>
      <c r="AD21" s="46"/>
      <c r="AF21" s="46"/>
      <c r="AH21" s="46"/>
      <c r="AJ21" s="46"/>
      <c r="AL21" s="46"/>
    </row>
    <row r="22" spans="1:38" s="23" customFormat="1">
      <c r="A22" s="55" t="s">
        <v>64</v>
      </c>
      <c r="B22" s="95">
        <f>[1]MercLab!C271</f>
        <v>4618.1954803616363</v>
      </c>
      <c r="C22" s="95">
        <f t="shared" si="0"/>
        <v>2167.8335315152976</v>
      </c>
      <c r="D22" s="95">
        <f>[1]MercLab!D271</f>
        <v>0</v>
      </c>
      <c r="E22" s="95">
        <f>[1]MercLab!E271</f>
        <v>5355.6533838871028</v>
      </c>
      <c r="F22" s="95">
        <f>[1]MercLab!F271</f>
        <v>0</v>
      </c>
      <c r="G22" s="95">
        <f>[1]MercLab!G271</f>
        <v>3315.6807421740882</v>
      </c>
      <c r="H22" s="56"/>
      <c r="I22" s="57"/>
      <c r="J22" s="56"/>
      <c r="K22" s="57"/>
      <c r="L22" s="56"/>
      <c r="M22" s="57"/>
      <c r="N22" s="56"/>
      <c r="O22" s="57"/>
      <c r="P22" s="56"/>
      <c r="Q22" s="57"/>
      <c r="R22" s="56"/>
      <c r="S22" s="57"/>
      <c r="V22" s="46"/>
      <c r="X22" s="46"/>
      <c r="Z22" s="46"/>
      <c r="AB22" s="46"/>
      <c r="AD22" s="46"/>
      <c r="AF22" s="46"/>
      <c r="AH22" s="46"/>
      <c r="AJ22" s="46"/>
      <c r="AL22" s="46"/>
    </row>
    <row r="23" spans="1:38" s="23" customFormat="1">
      <c r="B23" s="107"/>
      <c r="C23" s="107"/>
      <c r="D23" s="107"/>
      <c r="E23" s="107"/>
      <c r="F23" s="107"/>
      <c r="G23" s="107"/>
      <c r="I23" s="46"/>
      <c r="K23" s="46"/>
      <c r="M23" s="46"/>
      <c r="O23" s="46"/>
      <c r="Q23" s="46"/>
      <c r="S23" s="46"/>
      <c r="V23" s="46"/>
      <c r="X23" s="46"/>
      <c r="Z23" s="46"/>
      <c r="AB23" s="46"/>
      <c r="AD23" s="46"/>
      <c r="AF23" s="46"/>
      <c r="AH23" s="46"/>
      <c r="AJ23" s="46"/>
      <c r="AL23" s="46"/>
    </row>
    <row r="24" spans="1:38" s="23" customFormat="1" ht="11.25" customHeight="1">
      <c r="A24" s="54" t="s">
        <v>20</v>
      </c>
      <c r="B24" s="105"/>
      <c r="C24" s="105"/>
      <c r="D24" s="105"/>
      <c r="E24" s="105"/>
      <c r="F24" s="105"/>
      <c r="G24" s="10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V24" s="46"/>
      <c r="X24" s="46"/>
      <c r="Z24" s="46"/>
      <c r="AB24" s="46"/>
      <c r="AD24" s="46"/>
      <c r="AF24" s="46"/>
      <c r="AH24" s="46"/>
      <c r="AJ24" s="46"/>
      <c r="AL24" s="46"/>
    </row>
    <row r="25" spans="1:38" s="23" customFormat="1">
      <c r="A25" s="55" t="s">
        <v>49</v>
      </c>
      <c r="B25" s="95">
        <f>[1]MercLab!C273</f>
        <v>375.53952791825697</v>
      </c>
      <c r="C25" s="95">
        <f t="shared" si="0"/>
        <v>194.8510214481463</v>
      </c>
      <c r="D25" s="95">
        <f>[1]MercLab!D273</f>
        <v>0</v>
      </c>
      <c r="E25" s="95">
        <f>[1]MercLab!E273</f>
        <v>458.8298156843918</v>
      </c>
      <c r="F25" s="95">
        <f>[1]MercLab!F273</f>
        <v>0</v>
      </c>
      <c r="G25" s="95">
        <f>[1]MercLab!G273</f>
        <v>320.57427010819339</v>
      </c>
      <c r="H25" s="56"/>
      <c r="I25" s="57"/>
      <c r="J25" s="56"/>
      <c r="K25" s="57"/>
      <c r="L25" s="56"/>
      <c r="M25" s="57"/>
      <c r="N25" s="56"/>
      <c r="O25" s="57"/>
      <c r="P25" s="56"/>
      <c r="Q25" s="57"/>
      <c r="R25" s="56"/>
      <c r="S25" s="57"/>
      <c r="V25" s="46"/>
      <c r="X25" s="46"/>
      <c r="Z25" s="46"/>
      <c r="AB25" s="46"/>
      <c r="AD25" s="46"/>
      <c r="AF25" s="46"/>
      <c r="AH25" s="46"/>
      <c r="AJ25" s="46"/>
      <c r="AL25" s="46"/>
    </row>
    <row r="26" spans="1:38" s="23" customFormat="1">
      <c r="A26" s="55" t="s">
        <v>50</v>
      </c>
      <c r="B26" s="95">
        <f>[1]MercLab!C274</f>
        <v>1253.2405838136028</v>
      </c>
      <c r="C26" s="95">
        <f t="shared" si="0"/>
        <v>760.72612725456952</v>
      </c>
      <c r="D26" s="95">
        <f>[1]MercLab!D274</f>
        <v>0</v>
      </c>
      <c r="E26" s="95">
        <f>[1]MercLab!E274</f>
        <v>1474.7807947625627</v>
      </c>
      <c r="F26" s="95">
        <f>[1]MercLab!F274</f>
        <v>1082.4067459142389</v>
      </c>
      <c r="G26" s="95">
        <f>[1]MercLab!G274</f>
        <v>485.71696834147656</v>
      </c>
      <c r="H26" s="56"/>
      <c r="I26" s="57"/>
      <c r="J26" s="56"/>
      <c r="K26" s="57"/>
      <c r="L26" s="56"/>
      <c r="M26" s="57"/>
      <c r="N26" s="56"/>
      <c r="O26" s="57"/>
      <c r="P26" s="56"/>
      <c r="Q26" s="57"/>
      <c r="R26" s="56"/>
      <c r="S26" s="57"/>
      <c r="V26" s="46"/>
      <c r="X26" s="46"/>
      <c r="Z26" s="46"/>
      <c r="AB26" s="46"/>
      <c r="AD26" s="46"/>
      <c r="AF26" s="46"/>
      <c r="AH26" s="46"/>
      <c r="AJ26" s="46"/>
      <c r="AL26" s="46"/>
    </row>
    <row r="27" spans="1:38" s="23" customFormat="1">
      <c r="A27" s="55" t="s">
        <v>51</v>
      </c>
      <c r="B27" s="95">
        <f>[1]MercLab!C275</f>
        <v>2161.912060415124</v>
      </c>
      <c r="C27" s="95">
        <f t="shared" si="0"/>
        <v>2143.9684953252331</v>
      </c>
      <c r="D27" s="95">
        <f>[1]MercLab!D275</f>
        <v>2625</v>
      </c>
      <c r="E27" s="95">
        <f>[1]MercLab!E275</f>
        <v>2389.7066096741014</v>
      </c>
      <c r="F27" s="95">
        <f>[1]MercLab!F275</f>
        <v>2305.4407517112127</v>
      </c>
      <c r="G27" s="95">
        <f>[1]MercLab!G275</f>
        <v>1255.7266199156179</v>
      </c>
      <c r="H27" s="56"/>
      <c r="I27" s="57"/>
      <c r="J27" s="56"/>
      <c r="K27" s="57"/>
      <c r="L27" s="56"/>
      <c r="M27" s="57"/>
      <c r="N27" s="56"/>
      <c r="O27" s="57"/>
      <c r="P27" s="56"/>
      <c r="Q27" s="57"/>
      <c r="R27" s="56"/>
      <c r="S27" s="57"/>
      <c r="V27" s="46"/>
      <c r="X27" s="46"/>
      <c r="Z27" s="46"/>
      <c r="AB27" s="46"/>
      <c r="AD27" s="46"/>
      <c r="AF27" s="46"/>
      <c r="AH27" s="46"/>
      <c r="AJ27" s="46"/>
      <c r="AL27" s="46"/>
    </row>
    <row r="28" spans="1:38" s="23" customFormat="1">
      <c r="A28" s="55" t="s">
        <v>52</v>
      </c>
      <c r="B28" s="95">
        <f>[1]MercLab!C276</f>
        <v>4159.6432382687672</v>
      </c>
      <c r="C28" s="95">
        <f t="shared" si="0"/>
        <v>4252.6207975490715</v>
      </c>
      <c r="D28" s="95">
        <f>[1]MercLab!D276</f>
        <v>7060.0198941226854</v>
      </c>
      <c r="E28" s="95">
        <f>[1]MercLab!E276</f>
        <v>4706.6553609542652</v>
      </c>
      <c r="F28" s="95">
        <f>[1]MercLab!F276</f>
        <v>2719.5015312932401</v>
      </c>
      <c r="G28" s="95">
        <f>[1]MercLab!G276</f>
        <v>2524.3064038260977</v>
      </c>
      <c r="H28" s="56"/>
      <c r="I28" s="57"/>
      <c r="J28" s="56"/>
      <c r="K28" s="57"/>
      <c r="L28" s="56"/>
      <c r="M28" s="57"/>
      <c r="N28" s="56"/>
      <c r="O28" s="57"/>
      <c r="P28" s="56"/>
      <c r="Q28" s="57"/>
      <c r="R28" s="56"/>
      <c r="S28" s="57"/>
      <c r="V28" s="46"/>
      <c r="X28" s="46"/>
      <c r="Z28" s="46"/>
      <c r="AB28" s="46"/>
      <c r="AD28" s="46"/>
      <c r="AF28" s="46"/>
      <c r="AH28" s="46"/>
      <c r="AJ28" s="46"/>
      <c r="AL28" s="46"/>
    </row>
    <row r="29" spans="1:38" s="23" customFormat="1">
      <c r="A29" s="55" t="s">
        <v>53</v>
      </c>
      <c r="B29" s="115">
        <f>[1]MercLab!C277</f>
        <v>5110.3794921143508</v>
      </c>
      <c r="C29" s="115">
        <f t="shared" si="0"/>
        <v>5397.2433961011775</v>
      </c>
      <c r="D29" s="115">
        <f>[1]MercLab!D277</f>
        <v>9581.0566677136012</v>
      </c>
      <c r="E29" s="115">
        <f>[1]MercLab!E277</f>
        <v>5849.8451664177519</v>
      </c>
      <c r="F29" s="115">
        <f>[1]MercLab!F277</f>
        <v>2734.8098574572959</v>
      </c>
      <c r="G29" s="115">
        <f>[1]MercLab!G277</f>
        <v>3423.26189281606</v>
      </c>
      <c r="H29" s="56"/>
      <c r="I29" s="57"/>
      <c r="J29" s="56"/>
      <c r="K29" s="57"/>
      <c r="L29" s="56"/>
      <c r="M29" s="57"/>
      <c r="N29" s="56"/>
      <c r="O29" s="57"/>
      <c r="P29" s="56"/>
      <c r="Q29" s="57"/>
      <c r="R29" s="56"/>
      <c r="S29" s="57"/>
      <c r="V29" s="46"/>
      <c r="X29" s="46"/>
      <c r="Z29" s="46"/>
      <c r="AB29" s="46"/>
      <c r="AD29" s="46"/>
      <c r="AF29" s="46"/>
      <c r="AH29" s="46"/>
      <c r="AJ29" s="46"/>
      <c r="AL29" s="46"/>
    </row>
    <row r="30" spans="1:38" s="23" customFormat="1">
      <c r="A30" s="55" t="s">
        <v>65</v>
      </c>
      <c r="B30" s="95">
        <f>[1]MercLab!C278</f>
        <v>5792.1718308974387</v>
      </c>
      <c r="C30" s="95">
        <f t="shared" si="0"/>
        <v>6318.917488448159</v>
      </c>
      <c r="D30" s="95">
        <f>[1]MercLab!D278</f>
        <v>10735.634661263519</v>
      </c>
      <c r="E30" s="95">
        <f>[1]MercLab!E278</f>
        <v>7182.7613881971438</v>
      </c>
      <c r="F30" s="95">
        <f>[1]MercLab!F278</f>
        <v>3566.0749454789529</v>
      </c>
      <c r="G30" s="95">
        <f>[1]MercLab!G278</f>
        <v>3791.1989588530232</v>
      </c>
      <c r="H30" s="56"/>
      <c r="I30" s="57"/>
      <c r="J30" s="56"/>
      <c r="K30" s="57"/>
      <c r="L30" s="56"/>
      <c r="M30" s="57"/>
      <c r="N30" s="56"/>
      <c r="O30" s="57"/>
      <c r="P30" s="56"/>
      <c r="Q30" s="57"/>
      <c r="R30" s="56"/>
      <c r="S30" s="57"/>
      <c r="V30" s="46"/>
      <c r="X30" s="46"/>
      <c r="Z30" s="46"/>
      <c r="AB30" s="46"/>
      <c r="AD30" s="46"/>
      <c r="AF30" s="46"/>
      <c r="AH30" s="46"/>
      <c r="AJ30" s="46"/>
      <c r="AL30" s="46"/>
    </row>
    <row r="31" spans="1:38" s="23" customFormat="1">
      <c r="A31" s="55" t="s">
        <v>66</v>
      </c>
      <c r="B31" s="95">
        <f>[1]MercLab!C279</f>
        <v>5318.9350722286208</v>
      </c>
      <c r="C31" s="95">
        <f t="shared" si="0"/>
        <v>6182.497948362261</v>
      </c>
      <c r="D31" s="95">
        <f>[1]MercLab!D279</f>
        <v>11135.968058043423</v>
      </c>
      <c r="E31" s="95">
        <f>[1]MercLab!E279</f>
        <v>6238.3208135347732</v>
      </c>
      <c r="F31" s="95">
        <f>[1]MercLab!F279</f>
        <v>3403.4156343675427</v>
      </c>
      <c r="G31" s="95">
        <f>[1]MercLab!G279</f>
        <v>3952.2872875033058</v>
      </c>
      <c r="H31" s="56"/>
      <c r="I31" s="57"/>
      <c r="J31" s="56"/>
      <c r="K31" s="57"/>
      <c r="L31" s="56"/>
      <c r="M31" s="57"/>
      <c r="N31" s="56"/>
      <c r="O31" s="57"/>
      <c r="P31" s="56"/>
      <c r="Q31" s="57"/>
      <c r="R31" s="56"/>
      <c r="S31" s="57"/>
      <c r="V31" s="46"/>
      <c r="X31" s="46"/>
      <c r="Z31" s="46"/>
      <c r="AB31" s="46"/>
      <c r="AD31" s="46"/>
      <c r="AF31" s="46"/>
      <c r="AH31" s="46"/>
      <c r="AJ31" s="46"/>
      <c r="AL31" s="46"/>
    </row>
    <row r="32" spans="1:38" s="23" customFormat="1">
      <c r="A32" s="55" t="s">
        <v>67</v>
      </c>
      <c r="B32" s="95">
        <f>[1]MercLab!C280</f>
        <v>5502.1596969961565</v>
      </c>
      <c r="C32" s="95">
        <f t="shared" si="0"/>
        <v>6787.5004054161391</v>
      </c>
      <c r="D32" s="95">
        <f>[1]MercLab!D280</f>
        <v>13332.235988503659</v>
      </c>
      <c r="E32" s="95">
        <f>[1]MercLab!E280</f>
        <v>6270.8800890831335</v>
      </c>
      <c r="F32" s="95">
        <f>[1]MercLab!F280</f>
        <v>3156.3074764288735</v>
      </c>
      <c r="G32" s="95">
        <f>[1]MercLab!G280</f>
        <v>4390.578067648893</v>
      </c>
      <c r="H32" s="56"/>
      <c r="I32" s="57"/>
      <c r="J32" s="56"/>
      <c r="K32" s="57"/>
      <c r="L32" s="56"/>
      <c r="M32" s="57"/>
      <c r="N32" s="56"/>
      <c r="O32" s="57"/>
      <c r="P32" s="56"/>
      <c r="Q32" s="57"/>
      <c r="R32" s="56"/>
      <c r="S32" s="57"/>
      <c r="V32" s="46"/>
      <c r="X32" s="46"/>
      <c r="Z32" s="46"/>
      <c r="AB32" s="46"/>
      <c r="AD32" s="46"/>
      <c r="AF32" s="46"/>
      <c r="AH32" s="46"/>
      <c r="AJ32" s="46"/>
      <c r="AL32" s="46"/>
    </row>
    <row r="33" spans="1:38" s="23" customFormat="1">
      <c r="A33" s="55" t="s">
        <v>121</v>
      </c>
      <c r="B33" s="95">
        <f>[1]MercLab!C281</f>
        <v>4154.654685334056</v>
      </c>
      <c r="C33" s="95">
        <f t="shared" si="0"/>
        <v>6032.655689938003</v>
      </c>
      <c r="D33" s="95">
        <f>[1]MercLab!D281</f>
        <v>12742.139350476315</v>
      </c>
      <c r="E33" s="95">
        <f>[1]MercLab!E281</f>
        <v>5250.5222545358019</v>
      </c>
      <c r="F33" s="95">
        <f>[1]MercLab!F281</f>
        <v>2659.7302062660683</v>
      </c>
      <c r="G33" s="95">
        <f>[1]MercLab!G281</f>
        <v>3478.2309484738294</v>
      </c>
      <c r="H33" s="56"/>
      <c r="I33" s="57"/>
      <c r="J33" s="56"/>
      <c r="K33" s="57"/>
      <c r="L33" s="56"/>
      <c r="M33" s="57"/>
      <c r="N33" s="56"/>
      <c r="O33" s="57"/>
      <c r="P33" s="56"/>
      <c r="Q33" s="57"/>
      <c r="R33" s="56"/>
      <c r="S33" s="57"/>
      <c r="V33" s="46"/>
      <c r="X33" s="46"/>
      <c r="Z33" s="46"/>
      <c r="AB33" s="46"/>
      <c r="AD33" s="46"/>
      <c r="AF33" s="46"/>
      <c r="AH33" s="46"/>
      <c r="AJ33" s="46"/>
      <c r="AL33" s="46"/>
    </row>
    <row r="34" spans="1:38" s="23" customFormat="1">
      <c r="A34" s="56"/>
      <c r="B34" s="107"/>
      <c r="C34" s="107"/>
      <c r="D34" s="107"/>
      <c r="E34" s="107"/>
      <c r="F34" s="107"/>
      <c r="G34" s="107"/>
      <c r="H34" s="26"/>
      <c r="I34" s="57"/>
      <c r="J34" s="26"/>
      <c r="K34" s="57"/>
      <c r="L34" s="26"/>
      <c r="M34" s="57"/>
      <c r="N34" s="26"/>
      <c r="O34" s="57"/>
      <c r="P34" s="26"/>
      <c r="Q34" s="57"/>
      <c r="R34" s="26"/>
      <c r="S34" s="57"/>
      <c r="V34" s="46"/>
      <c r="X34" s="46"/>
      <c r="Z34" s="46"/>
      <c r="AB34" s="46"/>
      <c r="AD34" s="46"/>
      <c r="AF34" s="46"/>
      <c r="AH34" s="46"/>
      <c r="AJ34" s="46"/>
      <c r="AL34" s="46"/>
    </row>
    <row r="35" spans="1:38" s="23" customFormat="1">
      <c r="A35" s="54" t="s">
        <v>15</v>
      </c>
      <c r="B35" s="105"/>
      <c r="C35" s="105"/>
      <c r="D35" s="105"/>
      <c r="E35" s="105"/>
      <c r="F35" s="105"/>
      <c r="G35" s="10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V35" s="46"/>
      <c r="X35" s="46"/>
      <c r="Z35" s="46"/>
      <c r="AB35" s="46"/>
      <c r="AD35" s="46"/>
      <c r="AF35" s="46"/>
      <c r="AH35" s="46"/>
      <c r="AJ35" s="46"/>
      <c r="AL35" s="46"/>
    </row>
    <row r="36" spans="1:38" s="23" customFormat="1">
      <c r="A36" s="55" t="s">
        <v>3</v>
      </c>
      <c r="B36" s="95">
        <f>[1]MercLab!C283</f>
        <v>4972.5526798971177</v>
      </c>
      <c r="C36" s="95">
        <f t="shared" si="0"/>
        <v>6048.7201224668206</v>
      </c>
      <c r="D36" s="95">
        <f>[1]MercLab!D283</f>
        <v>11139.786219120802</v>
      </c>
      <c r="E36" s="95">
        <f>[1]MercLab!E283</f>
        <v>5069.7961058864048</v>
      </c>
      <c r="F36" s="95">
        <f>[1]MercLab!F283</f>
        <v>3654.0568147698141</v>
      </c>
      <c r="G36" s="95">
        <f>[1]MercLab!G283</f>
        <v>4331.2413500902639</v>
      </c>
      <c r="H36" s="56"/>
      <c r="I36" s="57"/>
      <c r="J36" s="56"/>
      <c r="K36" s="57"/>
      <c r="L36" s="56"/>
      <c r="M36" s="57"/>
      <c r="N36" s="56"/>
      <c r="O36" s="57"/>
      <c r="P36" s="56"/>
      <c r="Q36" s="57"/>
      <c r="R36" s="56"/>
      <c r="S36" s="57"/>
      <c r="V36" s="46"/>
      <c r="X36" s="46"/>
      <c r="Z36" s="46"/>
      <c r="AB36" s="46"/>
      <c r="AD36" s="46"/>
      <c r="AF36" s="46"/>
      <c r="AH36" s="46"/>
      <c r="AJ36" s="46"/>
      <c r="AL36" s="46"/>
    </row>
    <row r="37" spans="1:38" s="23" customFormat="1">
      <c r="A37" s="55" t="s">
        <v>4</v>
      </c>
      <c r="B37" s="95">
        <f>[1]MercLab!C284</f>
        <v>4626.5970352140303</v>
      </c>
      <c r="C37" s="95">
        <f t="shared" si="0"/>
        <v>5806.5645071777662</v>
      </c>
      <c r="D37" s="95">
        <f>[1]MercLab!D284</f>
        <v>11263.949619802783</v>
      </c>
      <c r="E37" s="95">
        <f>[1]MercLab!E284</f>
        <v>6306.0837245002949</v>
      </c>
      <c r="F37" s="95">
        <f>[1]MercLab!F284</f>
        <v>2820.324076623157</v>
      </c>
      <c r="G37" s="95">
        <f>[1]MercLab!G284</f>
        <v>2835.900607784833</v>
      </c>
      <c r="H37" s="56"/>
      <c r="I37" s="57"/>
      <c r="J37" s="56"/>
      <c r="K37" s="57"/>
      <c r="L37" s="56"/>
      <c r="M37" s="57"/>
      <c r="N37" s="56"/>
      <c r="O37" s="57"/>
      <c r="P37" s="56"/>
      <c r="Q37" s="57"/>
      <c r="R37" s="56"/>
      <c r="S37" s="57"/>
      <c r="V37" s="46"/>
      <c r="X37" s="46"/>
      <c r="Z37" s="46"/>
      <c r="AB37" s="46"/>
      <c r="AD37" s="46"/>
      <c r="AF37" s="46"/>
      <c r="AH37" s="46"/>
      <c r="AJ37" s="46"/>
      <c r="AL37" s="46"/>
    </row>
    <row r="38" spans="1:38" s="23" customFormat="1">
      <c r="A38" s="59"/>
      <c r="B38" s="107"/>
      <c r="C38" s="107"/>
      <c r="D38" s="107"/>
      <c r="E38" s="107"/>
      <c r="F38" s="107"/>
      <c r="G38" s="107"/>
      <c r="H38" s="26"/>
      <c r="I38" s="57"/>
      <c r="J38" s="26"/>
      <c r="K38" s="57"/>
      <c r="L38" s="26"/>
      <c r="M38" s="57"/>
      <c r="N38" s="26"/>
      <c r="O38" s="57"/>
      <c r="P38" s="26"/>
      <c r="Q38" s="57"/>
      <c r="R38" s="26"/>
      <c r="S38" s="57"/>
      <c r="V38" s="46"/>
      <c r="X38" s="46"/>
      <c r="Z38" s="46"/>
      <c r="AB38" s="46"/>
      <c r="AD38" s="46"/>
      <c r="AF38" s="46"/>
      <c r="AH38" s="46"/>
      <c r="AJ38" s="46"/>
      <c r="AL38" s="46"/>
    </row>
    <row r="39" spans="1:38" s="23" customFormat="1">
      <c r="A39" s="54" t="s">
        <v>134</v>
      </c>
      <c r="B39" s="105"/>
      <c r="C39" s="105"/>
      <c r="D39" s="105"/>
      <c r="E39" s="105"/>
      <c r="F39" s="105"/>
      <c r="G39" s="105"/>
      <c r="H39" s="76"/>
      <c r="I39" s="27"/>
      <c r="J39" s="76"/>
      <c r="K39" s="27"/>
      <c r="L39" s="76"/>
      <c r="M39" s="27"/>
      <c r="N39" s="76"/>
      <c r="O39" s="27"/>
      <c r="P39" s="76"/>
      <c r="Q39" s="27"/>
      <c r="R39" s="76"/>
      <c r="S39" s="27"/>
      <c r="V39" s="46"/>
      <c r="X39" s="46"/>
      <c r="Z39" s="46"/>
      <c r="AB39" s="46"/>
      <c r="AD39" s="46"/>
      <c r="AF39" s="46"/>
      <c r="AH39" s="46"/>
      <c r="AJ39" s="46"/>
      <c r="AL39" s="46"/>
    </row>
    <row r="40" spans="1:38" s="23" customFormat="1">
      <c r="A40" s="60" t="s">
        <v>126</v>
      </c>
      <c r="B40" s="95">
        <f t="shared" ref="B40:G40" si="1">AVERAGE(B41:B43)</f>
        <v>2576.7800870719507</v>
      </c>
      <c r="C40" s="95">
        <f t="shared" si="1"/>
        <v>2628.0986306095419</v>
      </c>
      <c r="D40" s="95">
        <f t="shared" si="1"/>
        <v>3308.6427778695402</v>
      </c>
      <c r="E40" s="95">
        <f t="shared" si="1"/>
        <v>4021.2819118839857</v>
      </c>
      <c r="F40" s="95">
        <f t="shared" si="1"/>
        <v>1543.4747836949311</v>
      </c>
      <c r="G40" s="95">
        <f t="shared" si="1"/>
        <v>1638.9950489897099</v>
      </c>
      <c r="H40" s="56"/>
      <c r="I40" s="57"/>
      <c r="J40" s="56"/>
      <c r="K40" s="57"/>
      <c r="L40" s="56"/>
      <c r="M40" s="57"/>
      <c r="N40" s="56"/>
      <c r="O40" s="57"/>
      <c r="P40" s="56"/>
      <c r="Q40" s="57"/>
      <c r="R40" s="56"/>
      <c r="S40" s="57"/>
      <c r="V40" s="46"/>
      <c r="X40" s="46"/>
      <c r="Z40" s="46"/>
      <c r="AB40" s="46"/>
      <c r="AD40" s="46"/>
      <c r="AF40" s="46"/>
      <c r="AH40" s="46"/>
      <c r="AJ40" s="46"/>
      <c r="AL40" s="46"/>
    </row>
    <row r="41" spans="1:38" s="23" customFormat="1">
      <c r="A41" s="61" t="s">
        <v>136</v>
      </c>
      <c r="B41" s="95">
        <f>[1]MercLab!C286</f>
        <v>1538.6627916273007</v>
      </c>
      <c r="C41" s="95">
        <f t="shared" si="0"/>
        <v>2366.1094245586291</v>
      </c>
      <c r="D41" s="95">
        <f>[1]MercLab!D286</f>
        <v>4498.8446562581839</v>
      </c>
      <c r="E41" s="95">
        <f>[1]MercLab!E286</f>
        <v>1974.7152651011095</v>
      </c>
      <c r="F41" s="95">
        <f>[1]MercLab!F286</f>
        <v>1693.8588513440347</v>
      </c>
      <c r="G41" s="95">
        <f>[1]MercLab!G286</f>
        <v>1297.0189255311898</v>
      </c>
      <c r="H41" s="56"/>
      <c r="I41" s="57"/>
      <c r="J41" s="56"/>
      <c r="K41" s="57"/>
      <c r="L41" s="56"/>
      <c r="M41" s="57"/>
      <c r="N41" s="56"/>
      <c r="O41" s="57"/>
      <c r="P41" s="56"/>
      <c r="Q41" s="57"/>
      <c r="R41" s="56"/>
      <c r="S41" s="57"/>
      <c r="V41" s="46"/>
      <c r="X41" s="46"/>
      <c r="Z41" s="46"/>
      <c r="AB41" s="46"/>
      <c r="AD41" s="46"/>
      <c r="AF41" s="46"/>
      <c r="AH41" s="46"/>
      <c r="AJ41" s="46"/>
      <c r="AL41" s="46"/>
    </row>
    <row r="42" spans="1:38" s="23" customFormat="1">
      <c r="A42" s="61" t="s">
        <v>137</v>
      </c>
      <c r="B42" s="95">
        <f>[1]MercLab!C287</f>
        <v>3356.7312659053082</v>
      </c>
      <c r="C42" s="95">
        <f t="shared" si="0"/>
        <v>3706.2313382968846</v>
      </c>
      <c r="D42" s="95">
        <f>[1]MercLab!D287</f>
        <v>5427.083677350437</v>
      </c>
      <c r="E42" s="95">
        <f>[1]MercLab!E287</f>
        <v>4089.1304705508492</v>
      </c>
      <c r="F42" s="95">
        <f>[1]MercLab!F287</f>
        <v>2936.5654997407587</v>
      </c>
      <c r="G42" s="95">
        <f>[1]MercLab!G287</f>
        <v>2372.1457055454944</v>
      </c>
      <c r="H42" s="56"/>
      <c r="I42" s="57"/>
      <c r="J42" s="56"/>
      <c r="K42" s="57"/>
      <c r="L42" s="56"/>
      <c r="M42" s="57"/>
      <c r="N42" s="56"/>
      <c r="O42" s="57"/>
      <c r="P42" s="56"/>
      <c r="Q42" s="57"/>
      <c r="R42" s="56"/>
      <c r="S42" s="57"/>
      <c r="V42" s="46"/>
      <c r="X42" s="46"/>
      <c r="Z42" s="46"/>
      <c r="AB42" s="46"/>
      <c r="AD42" s="46"/>
      <c r="AF42" s="46"/>
      <c r="AH42" s="46"/>
      <c r="AJ42" s="46"/>
      <c r="AL42" s="46"/>
    </row>
    <row r="43" spans="1:38" s="23" customFormat="1">
      <c r="A43" s="61" t="s">
        <v>138</v>
      </c>
      <c r="B43" s="95">
        <f>[1]MercLab!C288</f>
        <v>2834.9462036832429</v>
      </c>
      <c r="C43" s="95">
        <f t="shared" si="0"/>
        <v>1811.9551289731112</v>
      </c>
      <c r="D43" s="95">
        <f>[1]MercLab!D288</f>
        <v>0</v>
      </c>
      <c r="E43" s="95">
        <f>[1]MercLab!E288</f>
        <v>6000</v>
      </c>
      <c r="F43" s="95">
        <f>[1]MercLab!F288</f>
        <v>0</v>
      </c>
      <c r="G43" s="95">
        <f>[1]MercLab!G288</f>
        <v>1247.820515892445</v>
      </c>
      <c r="H43" s="56"/>
      <c r="I43" s="57"/>
      <c r="J43" s="56"/>
      <c r="K43" s="57"/>
      <c r="L43" s="56"/>
      <c r="M43" s="57"/>
      <c r="N43" s="56"/>
      <c r="O43" s="57"/>
      <c r="P43" s="56"/>
      <c r="Q43" s="57"/>
      <c r="R43" s="56"/>
      <c r="S43" s="57"/>
      <c r="V43" s="46"/>
      <c r="X43" s="46"/>
      <c r="Z43" s="46"/>
      <c r="AB43" s="46"/>
      <c r="AD43" s="46"/>
      <c r="AF43" s="46"/>
      <c r="AH43" s="46"/>
      <c r="AJ43" s="46"/>
      <c r="AL43" s="46"/>
    </row>
    <row r="44" spans="1:38" s="23" customFormat="1">
      <c r="A44" s="60" t="s">
        <v>127</v>
      </c>
      <c r="B44" s="95">
        <f>[1]MercLab!C289</f>
        <v>8934.1585329350964</v>
      </c>
      <c r="C44" s="95">
        <f t="shared" si="0"/>
        <v>8868.5959545818368</v>
      </c>
      <c r="D44" s="95">
        <f>[1]MercLab!D289</f>
        <v>10088.046172732253</v>
      </c>
      <c r="E44" s="95">
        <f>[1]MercLab!E289</f>
        <v>8683.3128358068261</v>
      </c>
      <c r="F44" s="95">
        <f>[1]MercLab!F289</f>
        <v>8000.8584026574154</v>
      </c>
      <c r="G44" s="95">
        <f>[1]MercLab!G289</f>
        <v>8702.1664071308587</v>
      </c>
      <c r="H44" s="56"/>
      <c r="I44" s="57"/>
      <c r="J44" s="56"/>
      <c r="K44" s="57"/>
      <c r="L44" s="56"/>
      <c r="M44" s="57"/>
      <c r="N44" s="56"/>
      <c r="O44" s="57"/>
      <c r="P44" s="56"/>
      <c r="Q44" s="57"/>
      <c r="R44" s="56"/>
      <c r="S44" s="57"/>
      <c r="V44" s="46"/>
      <c r="X44" s="46"/>
      <c r="Z44" s="46"/>
      <c r="AB44" s="46"/>
      <c r="AD44" s="46"/>
      <c r="AF44" s="46"/>
      <c r="AH44" s="46"/>
      <c r="AJ44" s="46"/>
      <c r="AL44" s="46"/>
    </row>
    <row r="45" spans="1:38" s="23" customFormat="1">
      <c r="A45" s="60" t="s">
        <v>128</v>
      </c>
      <c r="B45" s="95">
        <f>[1]MercLab!C290</f>
        <v>16557.484501113857</v>
      </c>
      <c r="C45" s="95">
        <f t="shared" si="0"/>
        <v>12439.829453460061</v>
      </c>
      <c r="D45" s="95">
        <f>[1]MercLab!D290</f>
        <v>17525.440721482119</v>
      </c>
      <c r="E45" s="95">
        <f>[1]MercLab!E290</f>
        <v>16808.398224170476</v>
      </c>
      <c r="F45" s="95">
        <f>[1]MercLab!F290</f>
        <v>0</v>
      </c>
      <c r="G45" s="95">
        <f>[1]MercLab!G290</f>
        <v>15425.478868187651</v>
      </c>
      <c r="H45" s="56"/>
      <c r="I45" s="57"/>
      <c r="J45" s="56"/>
      <c r="K45" s="57"/>
      <c r="L45" s="56"/>
      <c r="M45" s="57"/>
      <c r="N45" s="56"/>
      <c r="O45" s="57"/>
      <c r="P45" s="56"/>
      <c r="Q45" s="57"/>
      <c r="R45" s="56"/>
      <c r="S45" s="57"/>
      <c r="V45" s="46"/>
      <c r="X45" s="46"/>
      <c r="Z45" s="46"/>
      <c r="AB45" s="46"/>
      <c r="AD45" s="46"/>
      <c r="AF45" s="46"/>
      <c r="AH45" s="46"/>
      <c r="AJ45" s="46"/>
      <c r="AL45" s="46"/>
    </row>
    <row r="46" spans="1:38" s="23" customFormat="1">
      <c r="A46" s="60" t="s">
        <v>129</v>
      </c>
      <c r="B46" s="95">
        <f>[1]MercLab!C291</f>
        <v>22977.502601572985</v>
      </c>
      <c r="C46" s="95">
        <f t="shared" si="0"/>
        <v>17333.491062756566</v>
      </c>
      <c r="D46" s="95">
        <f>[1]MercLab!D291</f>
        <v>24649.971406102806</v>
      </c>
      <c r="E46" s="95">
        <f>[1]MercLab!E291</f>
        <v>24225.907234173523</v>
      </c>
      <c r="F46" s="95">
        <f>[1]MercLab!F291</f>
        <v>0</v>
      </c>
      <c r="G46" s="95">
        <f>[1]MercLab!G291</f>
        <v>20458.085610749938</v>
      </c>
      <c r="H46" s="56"/>
      <c r="I46" s="57"/>
      <c r="J46" s="56"/>
      <c r="K46" s="57"/>
      <c r="L46" s="56"/>
      <c r="M46" s="57"/>
      <c r="N46" s="56"/>
      <c r="O46" s="57"/>
      <c r="P46" s="56"/>
      <c r="Q46" s="57"/>
      <c r="R46" s="56"/>
      <c r="S46" s="57"/>
      <c r="V46" s="46"/>
      <c r="X46" s="46"/>
      <c r="Z46" s="46"/>
      <c r="AB46" s="46"/>
      <c r="AD46" s="46"/>
      <c r="AF46" s="46"/>
      <c r="AH46" s="46"/>
      <c r="AJ46" s="46"/>
      <c r="AL46" s="46"/>
    </row>
    <row r="47" spans="1:38" s="23" customFormat="1">
      <c r="A47" s="60" t="s">
        <v>130</v>
      </c>
      <c r="B47" s="95">
        <f>[1]MercLab!C292</f>
        <v>50850.793404304044</v>
      </c>
      <c r="C47" s="95">
        <f t="shared" si="0"/>
        <v>34186.045062714249</v>
      </c>
      <c r="D47" s="95">
        <f>[1]MercLab!D292</f>
        <v>40019.656099208485</v>
      </c>
      <c r="E47" s="95">
        <f>[1]MercLab!E292</f>
        <v>39031.650600193374</v>
      </c>
      <c r="F47" s="95">
        <f>[1]MercLab!F292</f>
        <v>0</v>
      </c>
      <c r="G47" s="95">
        <f>[1]MercLab!G292</f>
        <v>57692.87355145513</v>
      </c>
      <c r="H47" s="56"/>
      <c r="I47" s="57"/>
      <c r="J47" s="56"/>
      <c r="K47" s="57"/>
      <c r="L47" s="56"/>
      <c r="M47" s="57"/>
      <c r="N47" s="56"/>
      <c r="O47" s="57"/>
      <c r="P47" s="56"/>
      <c r="Q47" s="57"/>
      <c r="R47" s="56"/>
      <c r="S47" s="57"/>
      <c r="V47" s="46"/>
      <c r="X47" s="46"/>
      <c r="Z47" s="46"/>
      <c r="AB47" s="46"/>
      <c r="AD47" s="46"/>
      <c r="AF47" s="46"/>
      <c r="AH47" s="46"/>
      <c r="AJ47" s="46"/>
      <c r="AL47" s="46"/>
    </row>
    <row r="48" spans="1:38" s="23" customFormat="1">
      <c r="A48" s="56"/>
      <c r="B48" s="107"/>
      <c r="C48" s="107"/>
      <c r="D48" s="107"/>
      <c r="E48" s="107"/>
      <c r="F48" s="107"/>
      <c r="G48" s="107"/>
      <c r="I48" s="46"/>
      <c r="K48" s="46"/>
      <c r="M48" s="46"/>
      <c r="O48" s="46"/>
      <c r="Q48" s="46"/>
      <c r="S48" s="46"/>
      <c r="V48" s="46"/>
      <c r="X48" s="46"/>
      <c r="Z48" s="46"/>
      <c r="AB48" s="46"/>
      <c r="AD48" s="46"/>
      <c r="AF48" s="46"/>
      <c r="AH48" s="46"/>
      <c r="AJ48" s="46"/>
      <c r="AL48" s="46"/>
    </row>
    <row r="49" spans="1:38" s="23" customFormat="1">
      <c r="A49" s="54" t="s">
        <v>16</v>
      </c>
      <c r="B49" s="105"/>
      <c r="C49" s="105"/>
      <c r="D49" s="105"/>
      <c r="E49" s="105"/>
      <c r="F49" s="105"/>
      <c r="G49" s="105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V49" s="46"/>
      <c r="X49" s="46"/>
      <c r="Z49" s="46"/>
      <c r="AB49" s="46"/>
      <c r="AD49" s="46"/>
      <c r="AF49" s="46"/>
      <c r="AH49" s="46"/>
      <c r="AJ49" s="46"/>
      <c r="AL49" s="46"/>
    </row>
    <row r="50" spans="1:38" s="23" customFormat="1">
      <c r="A50" s="60" t="s">
        <v>46</v>
      </c>
      <c r="B50" s="95">
        <f>[1]MercLab!C294</f>
        <v>2768.9883183170732</v>
      </c>
      <c r="C50" s="95">
        <f t="shared" si="0"/>
        <v>3142.9459759217762</v>
      </c>
      <c r="D50" s="95">
        <f>[1]MercLab!D294</f>
        <v>7000</v>
      </c>
      <c r="E50" s="95">
        <f>[1]MercLab!E294</f>
        <v>2856.5410026443315</v>
      </c>
      <c r="F50" s="95">
        <f>[1]MercLab!F294</f>
        <v>0</v>
      </c>
      <c r="G50" s="95">
        <f>[1]MercLab!G294</f>
        <v>2715.2429010427741</v>
      </c>
      <c r="H50" s="56"/>
      <c r="I50" s="57"/>
      <c r="J50" s="56"/>
      <c r="K50" s="57"/>
      <c r="L50" s="56"/>
      <c r="M50" s="57"/>
      <c r="N50" s="56"/>
      <c r="O50" s="57"/>
      <c r="P50" s="56"/>
      <c r="Q50" s="57"/>
      <c r="R50" s="56"/>
      <c r="S50" s="57"/>
      <c r="V50" s="46"/>
      <c r="X50" s="46"/>
      <c r="Z50" s="46"/>
      <c r="AB50" s="46"/>
      <c r="AD50" s="46"/>
      <c r="AF50" s="46"/>
      <c r="AH50" s="46"/>
      <c r="AJ50" s="46"/>
      <c r="AL50" s="46"/>
    </row>
    <row r="51" spans="1:38" s="23" customFormat="1">
      <c r="A51" s="60" t="s">
        <v>47</v>
      </c>
      <c r="B51" s="95">
        <f>[1]MercLab!C295</f>
        <v>4655.3042358741959</v>
      </c>
      <c r="C51" s="95">
        <f t="shared" si="0"/>
        <v>2812.8168810256038</v>
      </c>
      <c r="D51" s="95">
        <f>[1]MercLab!D295</f>
        <v>2099.1282063569779</v>
      </c>
      <c r="E51" s="95">
        <f>[1]MercLab!E295</f>
        <v>6219.5977730483401</v>
      </c>
      <c r="F51" s="95">
        <f>[1]MercLab!F295</f>
        <v>0</v>
      </c>
      <c r="G51" s="95">
        <f>[1]MercLab!G295</f>
        <v>2932.5415446970987</v>
      </c>
      <c r="H51" s="56"/>
      <c r="I51" s="57"/>
      <c r="J51" s="56"/>
      <c r="K51" s="57"/>
      <c r="L51" s="56"/>
      <c r="M51" s="57"/>
      <c r="N51" s="56"/>
      <c r="O51" s="57"/>
      <c r="P51" s="56"/>
      <c r="Q51" s="57"/>
      <c r="R51" s="56"/>
      <c r="S51" s="57"/>
      <c r="V51" s="46"/>
      <c r="X51" s="46"/>
      <c r="Z51" s="46"/>
      <c r="AB51" s="46"/>
      <c r="AD51" s="46"/>
      <c r="AF51" s="46"/>
      <c r="AH51" s="46"/>
      <c r="AJ51" s="46"/>
      <c r="AL51" s="46"/>
    </row>
    <row r="52" spans="1:38" s="23" customFormat="1">
      <c r="A52" s="60" t="s">
        <v>68</v>
      </c>
      <c r="B52" s="95">
        <f>[1]MercLab!C296</f>
        <v>6078.2554696716743</v>
      </c>
      <c r="C52" s="95">
        <f t="shared" si="0"/>
        <v>6342.8920279204613</v>
      </c>
      <c r="D52" s="95">
        <f>[1]MercLab!D296</f>
        <v>11241.281149963039</v>
      </c>
      <c r="E52" s="95">
        <f>[1]MercLab!E296</f>
        <v>6448.878512407121</v>
      </c>
      <c r="F52" s="95">
        <f>[1]MercLab!F296</f>
        <v>2865.7103720882342</v>
      </c>
      <c r="G52" s="95">
        <f>[1]MercLab!G296</f>
        <v>4815.6980772234538</v>
      </c>
      <c r="H52" s="56"/>
      <c r="I52" s="57"/>
      <c r="J52" s="56"/>
      <c r="K52" s="57"/>
      <c r="L52" s="56"/>
      <c r="M52" s="57"/>
      <c r="N52" s="56"/>
      <c r="O52" s="57"/>
      <c r="P52" s="56"/>
      <c r="Q52" s="57"/>
      <c r="R52" s="56"/>
      <c r="S52" s="57"/>
      <c r="V52" s="46"/>
      <c r="X52" s="46"/>
      <c r="Z52" s="46"/>
      <c r="AB52" s="46"/>
      <c r="AD52" s="46"/>
      <c r="AF52" s="46"/>
      <c r="AH52" s="46"/>
      <c r="AJ52" s="46"/>
      <c r="AL52" s="46"/>
    </row>
    <row r="53" spans="1:38" s="23" customFormat="1">
      <c r="A53" s="60" t="s">
        <v>64</v>
      </c>
      <c r="B53" s="95">
        <f>[1]MercLab!C297</f>
        <v>6681.6447282967974</v>
      </c>
      <c r="C53" s="95">
        <f t="shared" si="0"/>
        <v>1670.4111820741994</v>
      </c>
      <c r="D53" s="95">
        <f>[1]MercLab!D297</f>
        <v>0</v>
      </c>
      <c r="E53" s="95">
        <f>[1]MercLab!E297</f>
        <v>6681.6447282967974</v>
      </c>
      <c r="F53" s="95">
        <f>[1]MercLab!F297</f>
        <v>0</v>
      </c>
      <c r="G53" s="95">
        <f>[1]MercLab!G297</f>
        <v>0</v>
      </c>
      <c r="H53" s="56"/>
      <c r="I53" s="57"/>
      <c r="J53" s="56"/>
      <c r="K53" s="57"/>
      <c r="L53" s="56"/>
      <c r="M53" s="57"/>
      <c r="N53" s="56"/>
      <c r="O53" s="57"/>
      <c r="P53" s="56"/>
      <c r="Q53" s="57"/>
      <c r="R53" s="56"/>
      <c r="S53" s="57"/>
      <c r="V53" s="46"/>
      <c r="X53" s="46"/>
      <c r="Z53" s="46"/>
      <c r="AB53" s="46"/>
      <c r="AD53" s="46"/>
      <c r="AF53" s="46"/>
      <c r="AH53" s="46"/>
      <c r="AJ53" s="46"/>
      <c r="AL53" s="46"/>
    </row>
    <row r="54" spans="1:38">
      <c r="A54" s="198"/>
      <c r="B54" s="197"/>
      <c r="C54" s="197"/>
      <c r="D54" s="197"/>
      <c r="E54" s="197"/>
      <c r="F54" s="197"/>
      <c r="G54" s="197"/>
    </row>
    <row r="55" spans="1:38">
      <c r="A55" s="14" t="str">
        <f>'C01'!$A$46</f>
        <v>Fuente: Instituto Nacional de Estadística (INE). XLIV Encuesta Permanente de Hogares de Propósitos Múltiples, mayo 2013.</v>
      </c>
    </row>
    <row r="56" spans="1:38">
      <c r="A56" s="14" t="str">
        <f>'C02'!$A$46</f>
        <v>(Salarios mínimos por rama)</v>
      </c>
    </row>
    <row r="57" spans="1:38">
      <c r="A57" s="14" t="s">
        <v>135</v>
      </c>
      <c r="M57" s="12"/>
    </row>
    <row r="58" spans="1:38">
      <c r="A58" s="14"/>
      <c r="M58" s="12"/>
    </row>
    <row r="59" spans="1:38">
      <c r="A59" s="262" t="s">
        <v>104</v>
      </c>
      <c r="B59" s="262"/>
      <c r="C59" s="262"/>
      <c r="D59" s="262"/>
      <c r="E59" s="262"/>
      <c r="F59" s="262"/>
      <c r="G59" s="262"/>
    </row>
    <row r="60" spans="1:38">
      <c r="A60" s="262" t="s">
        <v>105</v>
      </c>
      <c r="B60" s="262"/>
      <c r="C60" s="262"/>
      <c r="D60" s="262"/>
      <c r="E60" s="262"/>
      <c r="F60" s="262"/>
      <c r="G60" s="262"/>
    </row>
    <row r="61" spans="1:38">
      <c r="A61" s="262" t="s">
        <v>112</v>
      </c>
      <c r="B61" s="262"/>
      <c r="C61" s="262"/>
      <c r="D61" s="262"/>
      <c r="E61" s="262"/>
      <c r="F61" s="262"/>
      <c r="G61" s="262"/>
    </row>
    <row r="62" spans="1:38">
      <c r="A62" s="135" t="s">
        <v>21</v>
      </c>
      <c r="B62" s="12"/>
      <c r="C62" s="12"/>
      <c r="D62" s="12"/>
      <c r="E62" s="12"/>
      <c r="F62" s="12"/>
      <c r="G62" s="12"/>
    </row>
    <row r="63" spans="1:38">
      <c r="A63" s="267" t="s">
        <v>39</v>
      </c>
      <c r="B63" s="265" t="s">
        <v>33</v>
      </c>
      <c r="C63" s="265"/>
      <c r="D63" s="265"/>
      <c r="E63" s="265"/>
      <c r="F63" s="265"/>
      <c r="G63" s="265"/>
    </row>
    <row r="64" spans="1:38">
      <c r="A64" s="263"/>
      <c r="B64" s="263" t="s">
        <v>33</v>
      </c>
      <c r="C64" s="265" t="s">
        <v>8</v>
      </c>
      <c r="D64" s="265"/>
      <c r="E64" s="265"/>
      <c r="F64" s="265"/>
      <c r="G64" s="263" t="s">
        <v>1</v>
      </c>
    </row>
    <row r="65" spans="1:8">
      <c r="A65" s="266"/>
      <c r="B65" s="266"/>
      <c r="C65" s="28" t="s">
        <v>11</v>
      </c>
      <c r="D65" s="204" t="s">
        <v>140</v>
      </c>
      <c r="E65" s="28" t="s">
        <v>12</v>
      </c>
      <c r="F65" s="215" t="s">
        <v>141</v>
      </c>
      <c r="G65" s="266"/>
    </row>
    <row r="66" spans="1:8">
      <c r="A66" s="139"/>
      <c r="B66" s="139"/>
      <c r="C66" s="139"/>
      <c r="D66" s="140"/>
      <c r="E66" s="137"/>
      <c r="F66" s="216"/>
      <c r="G66" s="137"/>
    </row>
    <row r="67" spans="1:8">
      <c r="A67" s="31" t="s">
        <v>89</v>
      </c>
      <c r="B67" s="96">
        <f t="shared" ref="B67:G67" si="2">B8</f>
        <v>4845.2346417548888</v>
      </c>
      <c r="C67" s="96">
        <f t="shared" si="2"/>
        <v>5799.8548697704928</v>
      </c>
      <c r="D67" s="97">
        <f t="shared" si="2"/>
        <v>11209.978941809126</v>
      </c>
      <c r="E67" s="96">
        <f t="shared" si="2"/>
        <v>5388.5800519824834</v>
      </c>
      <c r="F67" s="206">
        <f t="shared" si="2"/>
        <v>2865.7103720882342</v>
      </c>
      <c r="G67" s="96">
        <f t="shared" si="2"/>
        <v>3735.1501132021299</v>
      </c>
    </row>
    <row r="68" spans="1:8">
      <c r="A68" s="4"/>
      <c r="B68" s="206"/>
      <c r="C68" s="206"/>
      <c r="D68" s="207"/>
      <c r="E68" s="92"/>
      <c r="F68" s="92"/>
      <c r="G68" s="92"/>
      <c r="H68" s="123"/>
    </row>
    <row r="69" spans="1:8">
      <c r="A69" s="17" t="s">
        <v>22</v>
      </c>
      <c r="B69" s="206"/>
      <c r="C69" s="206"/>
      <c r="D69" s="92"/>
      <c r="E69" s="206"/>
      <c r="F69" s="206"/>
      <c r="G69" s="206"/>
      <c r="H69" s="123"/>
    </row>
    <row r="70" spans="1:8">
      <c r="A70" s="109" t="s">
        <v>73</v>
      </c>
      <c r="B70" s="207">
        <f>[1]MercLab!C300</f>
        <v>2772.6844039342222</v>
      </c>
      <c r="C70" s="207">
        <f t="shared" ref="C70:C94" si="3">AVERAGE(D70:G70)</f>
        <v>3144.3648490594396</v>
      </c>
      <c r="D70" s="207">
        <f>[1]MercLab!D300</f>
        <v>7000</v>
      </c>
      <c r="E70" s="207">
        <f>[1]MercLab!E300</f>
        <v>2856.3773564498015</v>
      </c>
      <c r="F70" s="207">
        <f>[1]MercLab!F300</f>
        <v>0</v>
      </c>
      <c r="G70" s="207">
        <f>[1]MercLab!G300</f>
        <v>2721.0820397879584</v>
      </c>
      <c r="H70" s="123"/>
    </row>
    <row r="71" spans="1:8">
      <c r="A71" s="109" t="s">
        <v>91</v>
      </c>
      <c r="B71" s="207">
        <f>[1]MercLab!C301</f>
        <v>2386.6834120845128</v>
      </c>
      <c r="C71" s="207">
        <f t="shared" si="3"/>
        <v>1260.8688223154036</v>
      </c>
      <c r="D71" s="207">
        <f>[1]MercLab!D301</f>
        <v>0</v>
      </c>
      <c r="E71" s="207">
        <f>[1]MercLab!E301</f>
        <v>2876.9045228355444</v>
      </c>
      <c r="F71" s="207">
        <f>[1]MercLab!F301</f>
        <v>0</v>
      </c>
      <c r="G71" s="207">
        <f>[1]MercLab!G301</f>
        <v>2166.5707664260694</v>
      </c>
      <c r="H71" s="123"/>
    </row>
    <row r="72" spans="1:8">
      <c r="A72" s="109" t="s">
        <v>74</v>
      </c>
      <c r="B72" s="207">
        <f>[1]MercLab!C302</f>
        <v>4655.3042358741959</v>
      </c>
      <c r="C72" s="207">
        <f t="shared" si="3"/>
        <v>2812.8168810256038</v>
      </c>
      <c r="D72" s="207">
        <f>[1]MercLab!D302</f>
        <v>2099.1282063569779</v>
      </c>
      <c r="E72" s="207">
        <f>[1]MercLab!E302</f>
        <v>6219.5977730483401</v>
      </c>
      <c r="F72" s="207">
        <f>[1]MercLab!F302</f>
        <v>0</v>
      </c>
      <c r="G72" s="207">
        <f>[1]MercLab!G302</f>
        <v>2932.5415446970987</v>
      </c>
      <c r="H72" s="123"/>
    </row>
    <row r="73" spans="1:8">
      <c r="A73" s="109" t="s">
        <v>75</v>
      </c>
      <c r="B73" s="207">
        <f>[1]MercLab!C303</f>
        <v>10201.255328603873</v>
      </c>
      <c r="C73" s="207">
        <f t="shared" si="3"/>
        <v>5414.3481783452817</v>
      </c>
      <c r="D73" s="207">
        <f>[1]MercLab!D303</f>
        <v>11723.177896328101</v>
      </c>
      <c r="E73" s="207">
        <f>[1]MercLab!E303</f>
        <v>8950.0343967209701</v>
      </c>
      <c r="F73" s="207">
        <f>[1]MercLab!F303</f>
        <v>0</v>
      </c>
      <c r="G73" s="207">
        <f>[1]MercLab!G303</f>
        <v>984.18042033205518</v>
      </c>
      <c r="H73" s="123"/>
    </row>
    <row r="74" spans="1:8">
      <c r="A74" s="109" t="s">
        <v>92</v>
      </c>
      <c r="B74" s="207">
        <f>[1]MercLab!C304</f>
        <v>4825.9112045839611</v>
      </c>
      <c r="C74" s="207">
        <f t="shared" si="3"/>
        <v>2626.7511255453419</v>
      </c>
      <c r="D74" s="207">
        <f>[1]MercLab!D304</f>
        <v>0</v>
      </c>
      <c r="E74" s="207">
        <f>[1]MercLab!E304</f>
        <v>4245.7119395210466</v>
      </c>
      <c r="F74" s="207">
        <f>[1]MercLab!F304</f>
        <v>0</v>
      </c>
      <c r="G74" s="207">
        <f>[1]MercLab!G304</f>
        <v>6261.2925626603219</v>
      </c>
      <c r="H74" s="123"/>
    </row>
    <row r="75" spans="1:8">
      <c r="A75" s="109" t="s">
        <v>110</v>
      </c>
      <c r="B75" s="207">
        <f>[1]MercLab!C305</f>
        <v>5317.1063289765216</v>
      </c>
      <c r="C75" s="207">
        <f t="shared" si="3"/>
        <v>5277.5235234637321</v>
      </c>
      <c r="D75" s="207">
        <f>[1]MercLab!D305</f>
        <v>10000</v>
      </c>
      <c r="E75" s="207">
        <f>[1]MercLab!E305</f>
        <v>6518.3826406203998</v>
      </c>
      <c r="F75" s="207">
        <f>[1]MercLab!F305</f>
        <v>0</v>
      </c>
      <c r="G75" s="207">
        <f>[1]MercLab!G305</f>
        <v>4591.7114532345304</v>
      </c>
      <c r="H75" s="123"/>
    </row>
    <row r="76" spans="1:8">
      <c r="A76" s="109" t="s">
        <v>77</v>
      </c>
      <c r="B76" s="207">
        <f>[1]MercLab!C306</f>
        <v>6741.1238525232566</v>
      </c>
      <c r="C76" s="207">
        <f t="shared" si="3"/>
        <v>6040.8433219095414</v>
      </c>
      <c r="D76" s="207">
        <f>[1]MercLab!D306</f>
        <v>10977.266755328583</v>
      </c>
      <c r="E76" s="207">
        <f>[1]MercLab!E306</f>
        <v>7222.367288116885</v>
      </c>
      <c r="F76" s="207">
        <f>[1]MercLab!F306</f>
        <v>0</v>
      </c>
      <c r="G76" s="207">
        <f>[1]MercLab!G306</f>
        <v>5963.7392441926968</v>
      </c>
      <c r="H76" s="123"/>
    </row>
    <row r="77" spans="1:8">
      <c r="A77" s="109" t="s">
        <v>76</v>
      </c>
      <c r="B77" s="207">
        <f>[1]MercLab!C307</f>
        <v>9881.2204129648617</v>
      </c>
      <c r="C77" s="207">
        <f t="shared" si="3"/>
        <v>7972.9308922448417</v>
      </c>
      <c r="D77" s="207">
        <f>[1]MercLab!D307</f>
        <v>9628.2677275770875</v>
      </c>
      <c r="E77" s="207">
        <f>[1]MercLab!E307</f>
        <v>8807.360227593681</v>
      </c>
      <c r="F77" s="207">
        <f>[1]MercLab!F307</f>
        <v>0</v>
      </c>
      <c r="G77" s="207">
        <f>[1]MercLab!G307</f>
        <v>13456.095613808599</v>
      </c>
      <c r="H77" s="123"/>
    </row>
    <row r="78" spans="1:8">
      <c r="A78" s="109" t="s">
        <v>78</v>
      </c>
      <c r="B78" s="207">
        <f>[1]MercLab!C308</f>
        <v>6547.736053028977</v>
      </c>
      <c r="C78" s="207">
        <f t="shared" si="3"/>
        <v>5862.1810051598932</v>
      </c>
      <c r="D78" s="207">
        <f>[1]MercLab!D308</f>
        <v>11239.023206196627</v>
      </c>
      <c r="E78" s="207">
        <f>[1]MercLab!E308</f>
        <v>6621.9618989686687</v>
      </c>
      <c r="F78" s="207">
        <f>[1]MercLab!F308</f>
        <v>2865.7103720882342</v>
      </c>
      <c r="G78" s="207">
        <f>[1]MercLab!G308</f>
        <v>2722.0285433860427</v>
      </c>
      <c r="H78" s="123"/>
    </row>
    <row r="79" spans="1:8">
      <c r="A79" s="109" t="s">
        <v>79</v>
      </c>
      <c r="B79" s="207">
        <f>[1]MercLab!C309</f>
        <v>6681.6447282967974</v>
      </c>
      <c r="C79" s="207">
        <f t="shared" si="3"/>
        <v>1670.4111820741994</v>
      </c>
      <c r="D79" s="207">
        <f>[1]MercLab!D309</f>
        <v>0</v>
      </c>
      <c r="E79" s="207">
        <f>[1]MercLab!E309</f>
        <v>6681.6447282967974</v>
      </c>
      <c r="F79" s="207">
        <f>[1]MercLab!F309</f>
        <v>0</v>
      </c>
      <c r="G79" s="207">
        <f>[1]MercLab!G309</f>
        <v>0</v>
      </c>
      <c r="H79" s="123"/>
    </row>
    <row r="80" spans="1:8">
      <c r="A80" s="109" t="s">
        <v>122</v>
      </c>
      <c r="B80" s="207">
        <f>[1]MercLab!C310</f>
        <v>0</v>
      </c>
      <c r="C80" s="207">
        <f t="shared" si="3"/>
        <v>0</v>
      </c>
      <c r="D80" s="207">
        <f>[1]MercLab!D310</f>
        <v>0</v>
      </c>
      <c r="E80" s="207">
        <f>[1]MercLab!E310</f>
        <v>0</v>
      </c>
      <c r="F80" s="207">
        <f>[1]MercLab!F310</f>
        <v>0</v>
      </c>
      <c r="G80" s="207">
        <f>[1]MercLab!G310</f>
        <v>0</v>
      </c>
      <c r="H80" s="123"/>
    </row>
    <row r="81" spans="1:8">
      <c r="A81" s="10"/>
      <c r="B81" s="123"/>
      <c r="C81" s="123"/>
      <c r="D81" s="123"/>
      <c r="E81" s="123"/>
      <c r="F81" s="123"/>
      <c r="G81" s="123"/>
      <c r="H81" s="123"/>
    </row>
    <row r="82" spans="1:8">
      <c r="A82" s="18" t="s">
        <v>19</v>
      </c>
      <c r="B82" s="105"/>
      <c r="C82" s="105"/>
      <c r="D82" s="105"/>
      <c r="E82" s="105"/>
      <c r="F82" s="105"/>
      <c r="G82" s="105"/>
      <c r="H82" s="123"/>
    </row>
    <row r="83" spans="1:8">
      <c r="A83" s="109" t="s">
        <v>93</v>
      </c>
      <c r="B83" s="208">
        <f>[1]MercLab!C312</f>
        <v>10971.549321225069</v>
      </c>
      <c r="C83" s="208">
        <f t="shared" si="3"/>
        <v>8238.3938792921872</v>
      </c>
      <c r="D83" s="208">
        <f>[1]MercLab!D312</f>
        <v>12312.27646826218</v>
      </c>
      <c r="E83" s="208">
        <f>[1]MercLab!E312</f>
        <v>9529.1354776257704</v>
      </c>
      <c r="F83" s="208">
        <f>[1]MercLab!F312</f>
        <v>0</v>
      </c>
      <c r="G83" s="208">
        <f>[1]MercLab!G312</f>
        <v>11112.163571280797</v>
      </c>
      <c r="H83" s="123"/>
    </row>
    <row r="84" spans="1:8">
      <c r="A84" s="109" t="s">
        <v>80</v>
      </c>
      <c r="B84" s="207">
        <f>[1]MercLab!C313</f>
        <v>12377.514831768471</v>
      </c>
      <c r="C84" s="207">
        <f t="shared" si="3"/>
        <v>9310.495609480211</v>
      </c>
      <c r="D84" s="207">
        <f>[1]MercLab!D313</f>
        <v>12443.109526965245</v>
      </c>
      <c r="E84" s="207">
        <f>[1]MercLab!E313</f>
        <v>12198.643121994301</v>
      </c>
      <c r="F84" s="207">
        <f>[1]MercLab!F313</f>
        <v>0</v>
      </c>
      <c r="G84" s="207">
        <f>[1]MercLab!G313</f>
        <v>12600.2297889613</v>
      </c>
      <c r="H84" s="123"/>
    </row>
    <row r="85" spans="1:8">
      <c r="A85" s="109" t="s">
        <v>81</v>
      </c>
      <c r="B85" s="207">
        <f>[1]MercLab!C314</f>
        <v>8206.6197086385728</v>
      </c>
      <c r="C85" s="207">
        <f t="shared" si="3"/>
        <v>5416.74825547605</v>
      </c>
      <c r="D85" s="207">
        <f>[1]MercLab!D314</f>
        <v>8445.4394509066096</v>
      </c>
      <c r="E85" s="207">
        <f>[1]MercLab!E314</f>
        <v>8282.2515781518105</v>
      </c>
      <c r="F85" s="207">
        <f>[1]MercLab!F314</f>
        <v>0</v>
      </c>
      <c r="G85" s="207">
        <f>[1]MercLab!G314</f>
        <v>4939.3019928457807</v>
      </c>
      <c r="H85" s="123"/>
    </row>
    <row r="86" spans="1:8">
      <c r="A86" s="109" t="s">
        <v>82</v>
      </c>
      <c r="B86" s="207">
        <f>[1]MercLab!C315</f>
        <v>4788.0067469622909</v>
      </c>
      <c r="C86" s="207">
        <f t="shared" si="3"/>
        <v>2639.2700252439536</v>
      </c>
      <c r="D86" s="207">
        <f>[1]MercLab!D315</f>
        <v>0</v>
      </c>
      <c r="E86" s="207">
        <f>[1]MercLab!E315</f>
        <v>6292.9787309165376</v>
      </c>
      <c r="F86" s="207">
        <f>[1]MercLab!F315</f>
        <v>0</v>
      </c>
      <c r="G86" s="207">
        <f>[1]MercLab!G315</f>
        <v>4264.1013700592766</v>
      </c>
      <c r="H86" s="123"/>
    </row>
    <row r="87" spans="1:8">
      <c r="A87" s="109" t="s">
        <v>83</v>
      </c>
      <c r="B87" s="207">
        <f>[1]MercLab!C316</f>
        <v>2606.7801323587059</v>
      </c>
      <c r="C87" s="207">
        <f t="shared" si="3"/>
        <v>3031.169027153152</v>
      </c>
      <c r="D87" s="207">
        <f>[1]MercLab!D316</f>
        <v>7000</v>
      </c>
      <c r="E87" s="207">
        <f>[1]MercLab!E316</f>
        <v>2421.495511820619</v>
      </c>
      <c r="F87" s="207">
        <f>[1]MercLab!F316</f>
        <v>0</v>
      </c>
      <c r="G87" s="207">
        <f>[1]MercLab!G316</f>
        <v>2703.1805967919881</v>
      </c>
      <c r="H87" s="123"/>
    </row>
    <row r="88" spans="1:8">
      <c r="A88" s="55" t="s">
        <v>84</v>
      </c>
      <c r="B88" s="207">
        <f>[1]MercLab!C317</f>
        <v>6380.3498698163312</v>
      </c>
      <c r="C88" s="207">
        <f t="shared" si="3"/>
        <v>5327.9187429978738</v>
      </c>
      <c r="D88" s="207">
        <f>[1]MercLab!D317</f>
        <v>8644.0675779435642</v>
      </c>
      <c r="E88" s="207">
        <f>[1]MercLab!E317</f>
        <v>6798.2066375967479</v>
      </c>
      <c r="F88" s="207">
        <f>[1]MercLab!F317</f>
        <v>0</v>
      </c>
      <c r="G88" s="207">
        <f>[1]MercLab!G317</f>
        <v>5869.400756451183</v>
      </c>
      <c r="H88" s="123"/>
    </row>
    <row r="89" spans="1:8">
      <c r="A89" s="109" t="s">
        <v>95</v>
      </c>
      <c r="B89" s="140">
        <f>[1]MercLab!C318</f>
        <v>4345.0356792848061</v>
      </c>
      <c r="C89" s="140">
        <f t="shared" si="3"/>
        <v>4387.350051279639</v>
      </c>
      <c r="D89" s="140">
        <f>[1]MercLab!D318</f>
        <v>9108.2099547888629</v>
      </c>
      <c r="E89" s="140">
        <f>[1]MercLab!E318</f>
        <v>4472.3658748983435</v>
      </c>
      <c r="F89" s="140">
        <f>[1]MercLab!F318</f>
        <v>0</v>
      </c>
      <c r="G89" s="140">
        <f>[1]MercLab!G318</f>
        <v>3968.8243754313503</v>
      </c>
    </row>
    <row r="90" spans="1:8">
      <c r="A90" s="109" t="s">
        <v>85</v>
      </c>
      <c r="B90" s="140">
        <f>[1]MercLab!C319</f>
        <v>2663.6022268552806</v>
      </c>
      <c r="C90" s="140">
        <f t="shared" si="3"/>
        <v>1576.7266862759184</v>
      </c>
      <c r="D90" s="140">
        <f>[1]MercLab!D319</f>
        <v>0</v>
      </c>
      <c r="E90" s="140">
        <f>[1]MercLab!E319</f>
        <v>4103.4550276014643</v>
      </c>
      <c r="F90" s="140">
        <f>[1]MercLab!F319</f>
        <v>0</v>
      </c>
      <c r="G90" s="140">
        <f>[1]MercLab!G319</f>
        <v>2203.4517175022088</v>
      </c>
    </row>
    <row r="91" spans="1:8">
      <c r="A91" s="109" t="s">
        <v>86</v>
      </c>
      <c r="B91" s="140">
        <f>[1]MercLab!C320</f>
        <v>4364.1791702153832</v>
      </c>
      <c r="C91" s="140">
        <f t="shared" si="3"/>
        <v>3545.1982021678004</v>
      </c>
      <c r="D91" s="140">
        <f>[1]MercLab!D320</f>
        <v>6724.1878253719915</v>
      </c>
      <c r="E91" s="140">
        <f>[1]MercLab!E320</f>
        <v>5275.9284652038596</v>
      </c>
      <c r="F91" s="140">
        <f>[1]MercLab!F320</f>
        <v>0</v>
      </c>
      <c r="G91" s="140">
        <f>[1]MercLab!G320</f>
        <v>2180.6765180953521</v>
      </c>
    </row>
    <row r="92" spans="1:8">
      <c r="A92" s="109" t="s">
        <v>94</v>
      </c>
      <c r="B92" s="140">
        <f>[1]MercLab!C321</f>
        <v>3689.0732885321504</v>
      </c>
      <c r="C92" s="140">
        <f t="shared" si="3"/>
        <v>4401.0406550272983</v>
      </c>
      <c r="D92" s="140">
        <f>[1]MercLab!D321</f>
        <v>7447.4263355184194</v>
      </c>
      <c r="E92" s="140">
        <f>[1]MercLab!E321</f>
        <v>4984.6892074874449</v>
      </c>
      <c r="F92" s="140">
        <f>[1]MercLab!F321</f>
        <v>2865.7103720882342</v>
      </c>
      <c r="G92" s="140">
        <f>[1]MercLab!G321</f>
        <v>2306.3367050150969</v>
      </c>
    </row>
    <row r="93" spans="1:8">
      <c r="A93" s="109" t="s">
        <v>79</v>
      </c>
      <c r="B93" s="140">
        <f>[1]MercLab!C322</f>
        <v>5180.1773685936842</v>
      </c>
      <c r="C93" s="140">
        <f t="shared" si="3"/>
        <v>3350.50054073092</v>
      </c>
      <c r="D93" s="140">
        <f>[1]MercLab!D322</f>
        <v>4000</v>
      </c>
      <c r="E93" s="140">
        <f>[1]MercLab!E322</f>
        <v>5865.6937373457367</v>
      </c>
      <c r="F93" s="140">
        <f>[1]MercLab!F322</f>
        <v>0</v>
      </c>
      <c r="G93" s="140">
        <f>[1]MercLab!G322</f>
        <v>3536.3084255779431</v>
      </c>
    </row>
    <row r="94" spans="1:8">
      <c r="A94" s="109" t="s">
        <v>122</v>
      </c>
      <c r="B94" s="140">
        <f>[1]MercLab!C323</f>
        <v>0</v>
      </c>
      <c r="C94" s="140">
        <f t="shared" si="3"/>
        <v>0</v>
      </c>
      <c r="D94" s="140">
        <f>[1]MercLab!D323</f>
        <v>0</v>
      </c>
      <c r="E94" s="140">
        <f>[1]MercLab!E323</f>
        <v>0</v>
      </c>
      <c r="F94" s="140">
        <f>[1]MercLab!F323</f>
        <v>0</v>
      </c>
      <c r="G94" s="140">
        <f>[1]MercLab!G323</f>
        <v>0</v>
      </c>
    </row>
    <row r="95" spans="1:8">
      <c r="A95" s="195"/>
      <c r="B95" s="202"/>
      <c r="C95" s="202"/>
      <c r="D95" s="202"/>
      <c r="E95" s="202"/>
      <c r="F95" s="202"/>
      <c r="G95" s="202"/>
    </row>
    <row r="96" spans="1:8">
      <c r="A96" s="14" t="str">
        <f>'C01'!$A$46</f>
        <v>Fuente: Instituto Nacional de Estadística (INE). XLIV Encuesta Permanente de Hogares de Propósitos Múltiples, mayo 2013.</v>
      </c>
      <c r="E96" s="135"/>
      <c r="F96" s="135"/>
      <c r="G96" s="135"/>
    </row>
    <row r="97" spans="1:7">
      <c r="A97" s="14" t="str">
        <f>'C02'!$A$46</f>
        <v>(Salarios mínimos por rama)</v>
      </c>
      <c r="E97" s="135"/>
      <c r="F97" s="135"/>
      <c r="G97" s="135"/>
    </row>
  </sheetData>
  <mergeCells count="16">
    <mergeCell ref="B64:B65"/>
    <mergeCell ref="A4:A6"/>
    <mergeCell ref="B4:G4"/>
    <mergeCell ref="C64:F64"/>
    <mergeCell ref="A63:A65"/>
    <mergeCell ref="G64:G65"/>
    <mergeCell ref="B63:G63"/>
    <mergeCell ref="A1:G1"/>
    <mergeCell ref="A2:G2"/>
    <mergeCell ref="A3:G3"/>
    <mergeCell ref="A61:G61"/>
    <mergeCell ref="A59:G59"/>
    <mergeCell ref="A60:G60"/>
    <mergeCell ref="G5:G6"/>
    <mergeCell ref="B5:B6"/>
    <mergeCell ref="C5:F5"/>
  </mergeCells>
  <phoneticPr fontId="2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C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A1:K122"/>
  <sheetViews>
    <sheetView workbookViewId="0">
      <selection activeCell="L29" sqref="L29"/>
    </sheetView>
  </sheetViews>
  <sheetFormatPr baseColWidth="10" defaultColWidth="11.83203125" defaultRowHeight="11.25"/>
  <cols>
    <col min="1" max="1" width="45.83203125" style="135" customWidth="1"/>
    <col min="2" max="6" width="10.33203125" style="135" customWidth="1"/>
    <col min="7" max="7" width="20.5" style="135" customWidth="1"/>
    <col min="8" max="8" width="10.33203125" style="135" hidden="1" customWidth="1"/>
    <col min="9" max="9" width="5" style="135" hidden="1" customWidth="1"/>
    <col min="10" max="16384" width="11.83203125" style="135"/>
  </cols>
  <sheetData>
    <row r="1" spans="1:11" ht="27.75" customHeight="1">
      <c r="A1" s="268" t="s">
        <v>151</v>
      </c>
      <c r="B1" s="268"/>
      <c r="C1" s="268"/>
      <c r="D1" s="268"/>
      <c r="E1" s="268"/>
      <c r="F1" s="268"/>
      <c r="G1" s="268"/>
      <c r="H1" s="268"/>
      <c r="I1" s="268"/>
    </row>
    <row r="2" spans="1:11">
      <c r="A2" s="272" t="s">
        <v>41</v>
      </c>
      <c r="B2" s="272"/>
      <c r="C2" s="272"/>
      <c r="D2" s="272"/>
      <c r="E2" s="272"/>
      <c r="F2" s="272"/>
      <c r="G2" s="272"/>
      <c r="H2" s="272"/>
      <c r="I2" s="272"/>
    </row>
    <row r="3" spans="1:11" ht="12" customHeight="1">
      <c r="A3" s="270" t="s">
        <v>39</v>
      </c>
      <c r="B3" s="270" t="s">
        <v>35</v>
      </c>
      <c r="C3" s="273" t="s">
        <v>8</v>
      </c>
      <c r="D3" s="273"/>
      <c r="E3" s="273"/>
      <c r="F3" s="273"/>
      <c r="G3" s="270" t="s">
        <v>36</v>
      </c>
      <c r="H3" s="270" t="s">
        <v>44</v>
      </c>
      <c r="I3" s="270" t="s">
        <v>37</v>
      </c>
    </row>
    <row r="4" spans="1:11" ht="20.25" customHeight="1">
      <c r="A4" s="271"/>
      <c r="B4" s="271"/>
      <c r="C4" s="41" t="s">
        <v>0</v>
      </c>
      <c r="D4" s="41" t="s">
        <v>140</v>
      </c>
      <c r="E4" s="41" t="s">
        <v>12</v>
      </c>
      <c r="F4" s="41" t="s">
        <v>141</v>
      </c>
      <c r="G4" s="271"/>
      <c r="H4" s="271"/>
      <c r="I4" s="271"/>
    </row>
    <row r="5" spans="1:11">
      <c r="A5" s="141"/>
      <c r="B5" s="15"/>
      <c r="C5" s="15"/>
      <c r="D5" s="15"/>
      <c r="E5" s="15"/>
      <c r="F5" s="15"/>
      <c r="G5" s="15"/>
      <c r="H5" s="15"/>
      <c r="I5" s="15"/>
    </row>
    <row r="6" spans="1:11">
      <c r="A6" s="34" t="s">
        <v>89</v>
      </c>
      <c r="B6" s="99">
        <f>[1]MercLab!C335</f>
        <v>7.4803774709152773</v>
      </c>
      <c r="C6" s="99">
        <f>AVERAGE(D6:F6)</f>
        <v>9.0040955398075955</v>
      </c>
      <c r="D6" s="99">
        <f>[1]MercLab!D335</f>
        <v>12.484215605142836</v>
      </c>
      <c r="E6" s="99">
        <f>[1]MercLab!E335</f>
        <v>8.037113544087271</v>
      </c>
      <c r="F6" s="99">
        <f>[1]MercLab!F335</f>
        <v>6.4909574701926793</v>
      </c>
      <c r="G6" s="99">
        <f>[1]MercLab!G335</f>
        <v>6.3000888587347177</v>
      </c>
      <c r="H6" s="99">
        <f>[1]MercLab!H335</f>
        <v>0</v>
      </c>
      <c r="I6" s="99">
        <f>[1]MercLab!I335</f>
        <v>0</v>
      </c>
      <c r="J6" s="16"/>
      <c r="K6" s="16"/>
    </row>
    <row r="7" spans="1:11" ht="12.75" customHeight="1">
      <c r="A7" s="142"/>
      <c r="B7" s="143"/>
      <c r="C7" s="143"/>
      <c r="D7" s="143"/>
      <c r="E7" s="143"/>
      <c r="F7" s="143"/>
      <c r="G7" s="143"/>
      <c r="H7" s="143"/>
      <c r="I7" s="143"/>
    </row>
    <row r="8" spans="1:11" ht="12.75" customHeight="1">
      <c r="A8" s="112" t="s">
        <v>13</v>
      </c>
      <c r="B8" s="209"/>
      <c r="C8" s="209"/>
      <c r="D8" s="209"/>
      <c r="E8" s="209"/>
      <c r="F8" s="209"/>
      <c r="G8" s="209"/>
      <c r="H8" s="118"/>
      <c r="I8" s="118"/>
    </row>
    <row r="9" spans="1:11">
      <c r="A9" s="144" t="s">
        <v>87</v>
      </c>
      <c r="B9" s="100">
        <f>AVERAGE(B10:B12)</f>
        <v>9.1437295700381274</v>
      </c>
      <c r="C9" s="100">
        <f t="shared" ref="C9:I9" si="0">AVERAGE(C10:C12)</f>
        <v>9.5032090664838389</v>
      </c>
      <c r="D9" s="100">
        <f t="shared" si="0"/>
        <v>12.717378971140889</v>
      </c>
      <c r="E9" s="100">
        <f t="shared" si="0"/>
        <v>9.5674163056261907</v>
      </c>
      <c r="F9" s="100">
        <f t="shared" si="0"/>
        <v>6.2248319226844346</v>
      </c>
      <c r="G9" s="100">
        <f t="shared" si="0"/>
        <v>8.0056321459108482</v>
      </c>
      <c r="H9" s="100">
        <f t="shared" si="0"/>
        <v>0</v>
      </c>
      <c r="I9" s="100">
        <f t="shared" si="0"/>
        <v>0</v>
      </c>
    </row>
    <row r="10" spans="1:11">
      <c r="A10" s="145" t="s">
        <v>69</v>
      </c>
      <c r="B10" s="100">
        <f>[1]MercLab!C337</f>
        <v>9.8742138364779954</v>
      </c>
      <c r="C10" s="213">
        <f>AVERAGE(D10:F10)</f>
        <v>9.8817664952028554</v>
      </c>
      <c r="D10" s="100">
        <f>[1]MercLab!D337</f>
        <v>13.385786802030458</v>
      </c>
      <c r="E10" s="100">
        <f>[1]MercLab!E337</f>
        <v>10.384512683578111</v>
      </c>
      <c r="F10" s="100">
        <f>[1]MercLab!F337</f>
        <v>5.8750000000000018</v>
      </c>
      <c r="G10" s="100">
        <f>[1]MercLab!G337</f>
        <v>8.4637931034482818</v>
      </c>
      <c r="H10" s="100">
        <f>[1]MercLab!H337</f>
        <v>0</v>
      </c>
      <c r="I10" s="100">
        <f>[1]MercLab!I337</f>
        <v>0</v>
      </c>
    </row>
    <row r="11" spans="1:11">
      <c r="A11" s="145" t="s">
        <v>70</v>
      </c>
      <c r="B11" s="100">
        <f>[1]MercLab!C338</f>
        <v>9.3094361008784556</v>
      </c>
      <c r="C11" s="213">
        <f t="shared" ref="C11:C13" si="1">AVERAGE(D11:F11)</f>
        <v>9.3986869579571497</v>
      </c>
      <c r="D11" s="100">
        <f>[1]MercLab!D338</f>
        <v>12.394366197183095</v>
      </c>
      <c r="E11" s="100">
        <f>[1]MercLab!E338</f>
        <v>9.8239168989105785</v>
      </c>
      <c r="F11" s="100">
        <f>[1]MercLab!F338</f>
        <v>5.9777777777777779</v>
      </c>
      <c r="G11" s="100">
        <f>[1]MercLab!G338</f>
        <v>8.3706045041485542</v>
      </c>
      <c r="H11" s="100">
        <f>[1]MercLab!H338</f>
        <v>0</v>
      </c>
      <c r="I11" s="100">
        <f>[1]MercLab!I338</f>
        <v>0</v>
      </c>
    </row>
    <row r="12" spans="1:11">
      <c r="A12" s="145" t="s">
        <v>120</v>
      </c>
      <c r="B12" s="100">
        <f>[1]MercLab!C339</f>
        <v>8.247538772757931</v>
      </c>
      <c r="C12" s="213">
        <f t="shared" si="1"/>
        <v>9.229173746291508</v>
      </c>
      <c r="D12" s="100">
        <f>[1]MercLab!D339</f>
        <v>12.371983914209117</v>
      </c>
      <c r="E12" s="100">
        <f>[1]MercLab!E339</f>
        <v>8.4938193343898796</v>
      </c>
      <c r="F12" s="100">
        <f>[1]MercLab!F339</f>
        <v>6.8217179902755269</v>
      </c>
      <c r="G12" s="100">
        <f>[1]MercLab!G339</f>
        <v>7.1824988301357102</v>
      </c>
      <c r="H12" s="100">
        <f>[1]MercLab!H339</f>
        <v>0</v>
      </c>
      <c r="I12" s="100">
        <f>[1]MercLab!I339</f>
        <v>0</v>
      </c>
    </row>
    <row r="13" spans="1:11">
      <c r="A13" s="144" t="s">
        <v>71</v>
      </c>
      <c r="B13" s="100">
        <f>[1]MercLab!C340</f>
        <v>5.8050763923114834</v>
      </c>
      <c r="C13" s="213">
        <f t="shared" si="1"/>
        <v>8.1640776059640157</v>
      </c>
      <c r="D13" s="100">
        <f>[1]MercLab!D340</f>
        <v>11.635714285714293</v>
      </c>
      <c r="E13" s="100">
        <f>[1]MercLab!E340</f>
        <v>6.2388714733542248</v>
      </c>
      <c r="F13" s="100">
        <f>[1]MercLab!F340</f>
        <v>6.6176470588235308</v>
      </c>
      <c r="G13" s="100">
        <f>[1]MercLab!G340</f>
        <v>5.0886987843313909</v>
      </c>
      <c r="H13" s="100">
        <f>[1]MercLab!H340</f>
        <v>0</v>
      </c>
      <c r="I13" s="100">
        <f>[1]MercLab!I340</f>
        <v>0</v>
      </c>
    </row>
    <row r="14" spans="1:11">
      <c r="A14" s="146"/>
      <c r="B14" s="114"/>
      <c r="C14" s="114"/>
      <c r="D14" s="114"/>
      <c r="E14" s="114"/>
      <c r="F14" s="114"/>
      <c r="G14" s="114"/>
      <c r="H14" s="114"/>
      <c r="I14" s="114"/>
    </row>
    <row r="15" spans="1:11">
      <c r="A15" s="112" t="s">
        <v>14</v>
      </c>
      <c r="B15" s="209"/>
      <c r="C15" s="209"/>
      <c r="D15" s="209"/>
      <c r="E15" s="209"/>
      <c r="F15" s="209"/>
      <c r="G15" s="209"/>
      <c r="H15" s="118">
        <f>[1]MercLab!H341</f>
        <v>0</v>
      </c>
      <c r="I15" s="118">
        <f>[1]MercLab!I341</f>
        <v>0</v>
      </c>
    </row>
    <row r="16" spans="1:11">
      <c r="A16" s="144" t="s">
        <v>45</v>
      </c>
      <c r="B16" s="94">
        <f>[1]MercLab!C342</f>
        <v>0</v>
      </c>
      <c r="C16" s="213">
        <f t="shared" ref="C16:C20" si="2">AVERAGE(D16:F16)</f>
        <v>0</v>
      </c>
      <c r="D16" s="94">
        <f>[1]MercLab!D342</f>
        <v>0</v>
      </c>
      <c r="E16" s="94">
        <f>[1]MercLab!E342</f>
        <v>0</v>
      </c>
      <c r="F16" s="94">
        <f>[1]MercLab!F342</f>
        <v>0</v>
      </c>
      <c r="G16" s="94">
        <f>[1]MercLab!G342</f>
        <v>0</v>
      </c>
      <c r="H16" s="100">
        <f>[1]MercLab!H342</f>
        <v>0</v>
      </c>
      <c r="I16" s="100">
        <f>[1]MercLab!I342</f>
        <v>0</v>
      </c>
    </row>
    <row r="17" spans="1:9" ht="12.75" customHeight="1">
      <c r="A17" s="144" t="s">
        <v>46</v>
      </c>
      <c r="B17" s="94">
        <f>[1]MercLab!C343</f>
        <v>4.644492676139869</v>
      </c>
      <c r="C17" s="213">
        <f t="shared" si="2"/>
        <v>5.0592743523090489</v>
      </c>
      <c r="D17" s="94">
        <f>[1]MercLab!D343</f>
        <v>5.0769117883893546</v>
      </c>
      <c r="E17" s="94">
        <f>[1]MercLab!E343</f>
        <v>4.9195448629316303</v>
      </c>
      <c r="F17" s="94">
        <f>[1]MercLab!F343</f>
        <v>5.1813664056061599</v>
      </c>
      <c r="G17" s="94">
        <f>[1]MercLab!G343</f>
        <v>4.4060194817201381</v>
      </c>
      <c r="H17" s="100">
        <f>[1]MercLab!H343</f>
        <v>0</v>
      </c>
      <c r="I17" s="100">
        <f>[1]MercLab!I343</f>
        <v>0</v>
      </c>
    </row>
    <row r="18" spans="1:9">
      <c r="A18" s="144" t="s">
        <v>47</v>
      </c>
      <c r="B18" s="94">
        <f>[1]MercLab!C344</f>
        <v>10.35524698706646</v>
      </c>
      <c r="C18" s="213">
        <f t="shared" si="2"/>
        <v>10.320406037916488</v>
      </c>
      <c r="D18" s="94">
        <f>[1]MercLab!D344</f>
        <v>11.279975479891089</v>
      </c>
      <c r="E18" s="94">
        <f>[1]MercLab!E344</f>
        <v>10.350307814674393</v>
      </c>
      <c r="F18" s="94">
        <f>[1]MercLab!F344</f>
        <v>9.3309348191839838</v>
      </c>
      <c r="G18" s="94">
        <f>[1]MercLab!G344</f>
        <v>10.218352371877463</v>
      </c>
      <c r="H18" s="100">
        <f>[1]MercLab!H344</f>
        <v>0</v>
      </c>
      <c r="I18" s="100">
        <f>[1]MercLab!I344</f>
        <v>0</v>
      </c>
    </row>
    <row r="19" spans="1:9" ht="12.75" customHeight="1">
      <c r="A19" s="144" t="s">
        <v>48</v>
      </c>
      <c r="B19" s="94">
        <f>[1]MercLab!C345</f>
        <v>15.458527055946799</v>
      </c>
      <c r="C19" s="213">
        <f t="shared" si="2"/>
        <v>14.778032691526926</v>
      </c>
      <c r="D19" s="94">
        <f>[1]MercLab!D345</f>
        <v>16.01042501986031</v>
      </c>
      <c r="E19" s="94">
        <f>[1]MercLab!E345</f>
        <v>15.092836004254776</v>
      </c>
      <c r="F19" s="94">
        <f>[1]MercLab!F345</f>
        <v>13.230837050465695</v>
      </c>
      <c r="G19" s="94">
        <f>[1]MercLab!G345</f>
        <v>15.612013147411004</v>
      </c>
      <c r="H19" s="100">
        <f>[1]MercLab!H345</f>
        <v>0</v>
      </c>
      <c r="I19" s="100">
        <f>[1]MercLab!I345</f>
        <v>0</v>
      </c>
    </row>
    <row r="20" spans="1:9">
      <c r="A20" s="144" t="s">
        <v>64</v>
      </c>
      <c r="B20" s="94">
        <f>[1]MercLab!C346</f>
        <v>0</v>
      </c>
      <c r="C20" s="213">
        <f t="shared" si="2"/>
        <v>0</v>
      </c>
      <c r="D20" s="94">
        <f>[1]MercLab!D346</f>
        <v>0</v>
      </c>
      <c r="E20" s="94">
        <f>[1]MercLab!E346</f>
        <v>0</v>
      </c>
      <c r="F20" s="94">
        <f>[1]MercLab!F346</f>
        <v>0</v>
      </c>
      <c r="G20" s="94">
        <f>[1]MercLab!G346</f>
        <v>0</v>
      </c>
      <c r="H20" s="100">
        <f>[1]MercLab!H346</f>
        <v>0</v>
      </c>
      <c r="I20" s="100">
        <f>[1]MercLab!I346</f>
        <v>0</v>
      </c>
    </row>
    <row r="21" spans="1:9" ht="12.75" customHeight="1">
      <c r="A21" s="144"/>
      <c r="B21" s="108"/>
      <c r="C21" s="108"/>
      <c r="D21" s="108"/>
      <c r="E21" s="108"/>
      <c r="F21" s="108"/>
      <c r="G21" s="108"/>
      <c r="H21" s="114"/>
      <c r="I21" s="114"/>
    </row>
    <row r="22" spans="1:9">
      <c r="A22" s="112" t="s">
        <v>20</v>
      </c>
      <c r="B22" s="209"/>
      <c r="C22" s="209"/>
      <c r="D22" s="209"/>
      <c r="E22" s="209"/>
      <c r="F22" s="209"/>
      <c r="G22" s="209"/>
      <c r="H22" s="118">
        <f>[1]MercLab!H347</f>
        <v>0</v>
      </c>
      <c r="I22" s="118">
        <f>[1]MercLab!I347</f>
        <v>0</v>
      </c>
    </row>
    <row r="23" spans="1:9">
      <c r="A23" s="144" t="s">
        <v>49</v>
      </c>
      <c r="B23" s="94">
        <f>[1]MercLab!C348</f>
        <v>3.7287101509488956</v>
      </c>
      <c r="C23" s="213">
        <f t="shared" ref="C23:C31" si="3">AVERAGE(D23:F23)</f>
        <v>1.4665575170127976</v>
      </c>
      <c r="D23" s="94">
        <f>[1]MercLab!D348</f>
        <v>0</v>
      </c>
      <c r="E23" s="94">
        <f>[1]MercLab!E348</f>
        <v>4.3996725510383925</v>
      </c>
      <c r="F23" s="94">
        <f>[1]MercLab!F348</f>
        <v>0</v>
      </c>
      <c r="G23" s="94">
        <f>[1]MercLab!G348</f>
        <v>3.1765514982748191</v>
      </c>
      <c r="H23" s="100">
        <f>[1]MercLab!H348</f>
        <v>0</v>
      </c>
      <c r="I23" s="100">
        <f>[1]MercLab!I348</f>
        <v>0</v>
      </c>
    </row>
    <row r="24" spans="1:9">
      <c r="A24" s="144" t="s">
        <v>50</v>
      </c>
      <c r="B24" s="94">
        <f>[1]MercLab!C349</f>
        <v>5.2627765096719772</v>
      </c>
      <c r="C24" s="213">
        <f t="shared" si="3"/>
        <v>3.6802156069311995</v>
      </c>
      <c r="D24" s="94">
        <f>[1]MercLab!D349</f>
        <v>0</v>
      </c>
      <c r="E24" s="94">
        <f>[1]MercLab!E349</f>
        <v>5.160044407619031</v>
      </c>
      <c r="F24" s="94">
        <f>[1]MercLab!F349</f>
        <v>5.880602413174568</v>
      </c>
      <c r="G24" s="94">
        <f>[1]MercLab!G349</f>
        <v>5.3007922770824036</v>
      </c>
      <c r="H24" s="100">
        <f>[1]MercLab!H349</f>
        <v>0</v>
      </c>
      <c r="I24" s="100">
        <f>[1]MercLab!I349</f>
        <v>0</v>
      </c>
    </row>
    <row r="25" spans="1:9">
      <c r="A25" s="144" t="s">
        <v>51</v>
      </c>
      <c r="B25" s="94">
        <f>[1]MercLab!C350</f>
        <v>6.5007990844380616</v>
      </c>
      <c r="C25" s="213">
        <f t="shared" si="3"/>
        <v>7.7207216194637454</v>
      </c>
      <c r="D25" s="94">
        <f>[1]MercLab!D350</f>
        <v>9.75</v>
      </c>
      <c r="E25" s="94">
        <f>[1]MercLab!E350</f>
        <v>6.4543567224973559</v>
      </c>
      <c r="F25" s="94">
        <f>[1]MercLab!F350</f>
        <v>6.9578081358938828</v>
      </c>
      <c r="G25" s="94">
        <f>[1]MercLab!G350</f>
        <v>6.3813660621765678</v>
      </c>
      <c r="H25" s="100">
        <f>[1]MercLab!H350</f>
        <v>0</v>
      </c>
      <c r="I25" s="100">
        <f>[1]MercLab!I350</f>
        <v>0</v>
      </c>
    </row>
    <row r="26" spans="1:9">
      <c r="A26" s="144" t="s">
        <v>52</v>
      </c>
      <c r="B26" s="94">
        <f>[1]MercLab!C351</f>
        <v>8.585056577276605</v>
      </c>
      <c r="C26" s="213">
        <f t="shared" si="3"/>
        <v>9.4841190700751614</v>
      </c>
      <c r="D26" s="94">
        <f>[1]MercLab!D351</f>
        <v>12.002722227731232</v>
      </c>
      <c r="E26" s="94">
        <f>[1]MercLab!E351</f>
        <v>8.7703049900168075</v>
      </c>
      <c r="F26" s="94">
        <f>[1]MercLab!F351</f>
        <v>7.6793299924774452</v>
      </c>
      <c r="G26" s="94">
        <f>[1]MercLab!G351</f>
        <v>7.6721015440809897</v>
      </c>
      <c r="H26" s="100">
        <f>[1]MercLab!H351</f>
        <v>0</v>
      </c>
      <c r="I26" s="100">
        <f>[1]MercLab!I351</f>
        <v>0</v>
      </c>
    </row>
    <row r="27" spans="1:9">
      <c r="A27" s="144" t="s">
        <v>53</v>
      </c>
      <c r="B27" s="94">
        <f>[1]MercLab!C352</f>
        <v>8.6415429811562046</v>
      </c>
      <c r="C27" s="213">
        <f t="shared" si="3"/>
        <v>9.7051100807007202</v>
      </c>
      <c r="D27" s="94">
        <f>[1]MercLab!D352</f>
        <v>13.366815608293566</v>
      </c>
      <c r="E27" s="94">
        <f>[1]MercLab!E352</f>
        <v>9.0553071775744218</v>
      </c>
      <c r="F27" s="94">
        <f>[1]MercLab!F352</f>
        <v>6.693207456234175</v>
      </c>
      <c r="G27" s="94">
        <f>[1]MercLab!G352</f>
        <v>7.3514083350089408</v>
      </c>
      <c r="H27" s="100">
        <f>[1]MercLab!H352</f>
        <v>0</v>
      </c>
      <c r="I27" s="100">
        <f>[1]MercLab!I352</f>
        <v>0</v>
      </c>
    </row>
    <row r="28" spans="1:9">
      <c r="A28" s="144" t="s">
        <v>65</v>
      </c>
      <c r="B28" s="94">
        <f>[1]MercLab!C353</f>
        <v>8.2317071721788402</v>
      </c>
      <c r="C28" s="213">
        <f t="shared" si="3"/>
        <v>9.6126745298364771</v>
      </c>
      <c r="D28" s="94">
        <f>[1]MercLab!D353</f>
        <v>13.464789480405965</v>
      </c>
      <c r="E28" s="94">
        <f>[1]MercLab!E353</f>
        <v>8.9075053548011951</v>
      </c>
      <c r="F28" s="94">
        <f>[1]MercLab!F353</f>
        <v>6.4657287543022735</v>
      </c>
      <c r="G28" s="94">
        <f>[1]MercLab!G353</f>
        <v>6.7358207335160571</v>
      </c>
      <c r="H28" s="100">
        <f>[1]MercLab!H353</f>
        <v>0</v>
      </c>
      <c r="I28" s="100">
        <f>[1]MercLab!I353</f>
        <v>0</v>
      </c>
    </row>
    <row r="29" spans="1:9" ht="12.75" customHeight="1">
      <c r="A29" s="144" t="s">
        <v>66</v>
      </c>
      <c r="B29" s="94">
        <f>[1]MercLab!C354</f>
        <v>7.335954703497138</v>
      </c>
      <c r="C29" s="213">
        <f t="shared" si="3"/>
        <v>8.6313494215735904</v>
      </c>
      <c r="D29" s="94">
        <f>[1]MercLab!D354</f>
        <v>12.389738591043574</v>
      </c>
      <c r="E29" s="94">
        <f>[1]MercLab!E354</f>
        <v>7.5683606455927181</v>
      </c>
      <c r="F29" s="94">
        <f>[1]MercLab!F354</f>
        <v>5.935949028084476</v>
      </c>
      <c r="G29" s="94">
        <f>[1]MercLab!G354</f>
        <v>6.3773150280154765</v>
      </c>
      <c r="H29" s="100">
        <f>[1]MercLab!H354</f>
        <v>0</v>
      </c>
      <c r="I29" s="100">
        <f>[1]MercLab!I354</f>
        <v>0</v>
      </c>
    </row>
    <row r="30" spans="1:9">
      <c r="A30" s="144" t="s">
        <v>67</v>
      </c>
      <c r="B30" s="94">
        <f>[1]MercLab!C355</f>
        <v>6.7853575268697623</v>
      </c>
      <c r="C30" s="213">
        <f t="shared" si="3"/>
        <v>8.197537844663719</v>
      </c>
      <c r="D30" s="94">
        <f>[1]MercLab!D355</f>
        <v>12.369375267953702</v>
      </c>
      <c r="E30" s="94">
        <f>[1]MercLab!E355</f>
        <v>6.9769125445206486</v>
      </c>
      <c r="F30" s="94">
        <f>[1]MercLab!F355</f>
        <v>5.2463257215168024</v>
      </c>
      <c r="G30" s="94">
        <f>[1]MercLab!G355</f>
        <v>5.9669268388949241</v>
      </c>
      <c r="H30" s="100">
        <f>[1]MercLab!H355</f>
        <v>0</v>
      </c>
      <c r="I30" s="100">
        <f>[1]MercLab!I355</f>
        <v>0</v>
      </c>
    </row>
    <row r="31" spans="1:9" ht="12.75" customHeight="1">
      <c r="A31" s="144" t="s">
        <v>121</v>
      </c>
      <c r="B31" s="94">
        <f>[1]MercLab!C356</f>
        <v>5.4486900717968805</v>
      </c>
      <c r="C31" s="213">
        <f t="shared" si="3"/>
        <v>6.7190543233895887</v>
      </c>
      <c r="D31" s="94">
        <f>[1]MercLab!D356</f>
        <v>10.919797421987059</v>
      </c>
      <c r="E31" s="94">
        <f>[1]MercLab!E356</f>
        <v>5.6785689134902828</v>
      </c>
      <c r="F31" s="94">
        <f>[1]MercLab!F356</f>
        <v>3.558796634691423</v>
      </c>
      <c r="G31" s="94">
        <f>[1]MercLab!G356</f>
        <v>4.9673356990343907</v>
      </c>
      <c r="H31" s="100">
        <f>[1]MercLab!H356</f>
        <v>0</v>
      </c>
      <c r="I31" s="100">
        <f>[1]MercLab!I356</f>
        <v>0</v>
      </c>
    </row>
    <row r="32" spans="1:9">
      <c r="A32" s="144"/>
      <c r="B32" s="108"/>
      <c r="C32" s="108"/>
      <c r="D32" s="108"/>
      <c r="E32" s="108"/>
      <c r="F32" s="108"/>
      <c r="G32" s="108"/>
      <c r="H32" s="114"/>
      <c r="I32" s="114"/>
    </row>
    <row r="33" spans="1:9">
      <c r="A33" s="112" t="s">
        <v>15</v>
      </c>
      <c r="B33" s="209"/>
      <c r="C33" s="209"/>
      <c r="D33" s="209"/>
      <c r="E33" s="209"/>
      <c r="F33" s="209"/>
      <c r="G33" s="209"/>
      <c r="H33" s="118">
        <f>[1]MercLab!H357</f>
        <v>0</v>
      </c>
      <c r="I33" s="118">
        <f>[1]MercLab!I357</f>
        <v>0</v>
      </c>
    </row>
    <row r="34" spans="1:9">
      <c r="A34" s="144" t="s">
        <v>3</v>
      </c>
      <c r="B34" s="94">
        <f>[1]MercLab!C358</f>
        <v>6.9831618324702633</v>
      </c>
      <c r="C34" s="213">
        <f t="shared" ref="C34:C35" si="4">AVERAGE(D34:F34)</f>
        <v>8.3452432638459921</v>
      </c>
      <c r="D34" s="94">
        <f>[1]MercLab!D358</f>
        <v>11.605519426354324</v>
      </c>
      <c r="E34" s="94">
        <f>[1]MercLab!E358</f>
        <v>7.3061340044973191</v>
      </c>
      <c r="F34" s="94">
        <f>[1]MercLab!F358</f>
        <v>6.1240763606863329</v>
      </c>
      <c r="G34" s="94">
        <f>[1]MercLab!G358</f>
        <v>6.1279860822974017</v>
      </c>
      <c r="H34" s="100">
        <f>[1]MercLab!H358</f>
        <v>0</v>
      </c>
      <c r="I34" s="100">
        <f>[1]MercLab!I358</f>
        <v>0</v>
      </c>
    </row>
    <row r="35" spans="1:9">
      <c r="A35" s="144" t="s">
        <v>4</v>
      </c>
      <c r="B35" s="94">
        <f>[1]MercLab!C359</f>
        <v>8.3108214220231993</v>
      </c>
      <c r="C35" s="213">
        <f t="shared" si="4"/>
        <v>9.9002403815476949</v>
      </c>
      <c r="D35" s="94">
        <f>[1]MercLab!D359</f>
        <v>13.155271413725483</v>
      </c>
      <c r="E35" s="94">
        <f>[1]MercLab!E359</f>
        <v>10.035918821819214</v>
      </c>
      <c r="F35" s="94">
        <f>[1]MercLab!F359</f>
        <v>6.5095309090983884</v>
      </c>
      <c r="G35" s="94">
        <f>[1]MercLab!G359</f>
        <v>6.5540517305690544</v>
      </c>
      <c r="H35" s="100">
        <f>[1]MercLab!H359</f>
        <v>0</v>
      </c>
      <c r="I35" s="100">
        <f>[1]MercLab!I359</f>
        <v>0</v>
      </c>
    </row>
    <row r="36" spans="1:9">
      <c r="A36" s="147"/>
      <c r="B36" s="108"/>
      <c r="C36" s="108"/>
      <c r="D36" s="108"/>
      <c r="E36" s="108"/>
      <c r="F36" s="108"/>
      <c r="G36" s="108"/>
      <c r="H36" s="114"/>
      <c r="I36" s="114"/>
    </row>
    <row r="37" spans="1:9">
      <c r="A37" s="35" t="s">
        <v>134</v>
      </c>
      <c r="B37" s="209"/>
      <c r="C37" s="209"/>
      <c r="D37" s="209"/>
      <c r="E37" s="209"/>
      <c r="F37" s="209"/>
      <c r="G37" s="209"/>
      <c r="H37" s="117">
        <f>[1]MercLab!H360</f>
        <v>0</v>
      </c>
      <c r="I37" s="117">
        <f>[1]MercLab!I360</f>
        <v>0</v>
      </c>
    </row>
    <row r="38" spans="1:9">
      <c r="A38" s="36" t="s">
        <v>126</v>
      </c>
      <c r="B38" s="94">
        <f>AVERAGE(B39:B41)</f>
        <v>7.5103555765642156</v>
      </c>
      <c r="C38" s="213">
        <f t="shared" ref="C38:C45" si="5">AVERAGE(D38:F38)</f>
        <v>7.1682217039243072</v>
      </c>
      <c r="D38" s="94">
        <f t="shared" ref="D38:I38" si="6">AVERAGE(D39:D41)</f>
        <v>6.8432132059280208</v>
      </c>
      <c r="E38" s="94">
        <f t="shared" si="6"/>
        <v>10.228723201501026</v>
      </c>
      <c r="F38" s="94">
        <f t="shared" si="6"/>
        <v>4.4327287043438757</v>
      </c>
      <c r="G38" s="94">
        <f t="shared" si="6"/>
        <v>5.904983395456223</v>
      </c>
      <c r="H38" s="100">
        <f t="shared" si="6"/>
        <v>0</v>
      </c>
      <c r="I38" s="100">
        <f t="shared" si="6"/>
        <v>0</v>
      </c>
    </row>
    <row r="39" spans="1:9">
      <c r="A39" s="37" t="s">
        <v>136</v>
      </c>
      <c r="B39" s="94">
        <f>[1]MercLab!C361</f>
        <v>6.1124997717936056</v>
      </c>
      <c r="C39" s="213">
        <f t="shared" si="5"/>
        <v>8.2542715407269664</v>
      </c>
      <c r="D39" s="94">
        <f>[1]MercLab!D361</f>
        <v>11.441862142644245</v>
      </c>
      <c r="E39" s="94">
        <f>[1]MercLab!E361</f>
        <v>6.4140467003692407</v>
      </c>
      <c r="F39" s="94">
        <f>[1]MercLab!F361</f>
        <v>6.9069057791674124</v>
      </c>
      <c r="G39" s="94">
        <f>[1]MercLab!G361</f>
        <v>5.7905638293469339</v>
      </c>
      <c r="H39" s="100">
        <f>[1]MercLab!H361</f>
        <v>0</v>
      </c>
      <c r="I39" s="100">
        <f>[1]MercLab!I361</f>
        <v>0</v>
      </c>
    </row>
    <row r="40" spans="1:9">
      <c r="A40" s="37" t="s">
        <v>137</v>
      </c>
      <c r="B40" s="94">
        <f>[1]MercLab!C362</f>
        <v>6.7448036616927691</v>
      </c>
      <c r="C40" s="213">
        <f t="shared" si="5"/>
        <v>7.5837269043792901</v>
      </c>
      <c r="D40" s="94">
        <f>[1]MercLab!D362</f>
        <v>9.0877774751398164</v>
      </c>
      <c r="E40" s="94">
        <f>[1]MercLab!E362</f>
        <v>7.2721229041338367</v>
      </c>
      <c r="F40" s="94">
        <f>[1]MercLab!F362</f>
        <v>6.3912803338642155</v>
      </c>
      <c r="G40" s="94">
        <f>[1]MercLab!G362</f>
        <v>5.9243863570217323</v>
      </c>
      <c r="H40" s="100">
        <f>[1]MercLab!H362</f>
        <v>0</v>
      </c>
      <c r="I40" s="100">
        <f>[1]MercLab!I362</f>
        <v>0</v>
      </c>
    </row>
    <row r="41" spans="1:9">
      <c r="A41" s="37" t="s">
        <v>138</v>
      </c>
      <c r="B41" s="94">
        <f>[1]MercLab!C363</f>
        <v>9.6737632962062694</v>
      </c>
      <c r="C41" s="213">
        <f t="shared" si="5"/>
        <v>5.666666666666667</v>
      </c>
      <c r="D41" s="94">
        <f>[1]MercLab!D363</f>
        <v>0</v>
      </c>
      <c r="E41" s="94">
        <f>[1]MercLab!E363</f>
        <v>17</v>
      </c>
      <c r="F41" s="94">
        <f>[1]MercLab!F363</f>
        <v>0</v>
      </c>
      <c r="G41" s="94">
        <f>[1]MercLab!G363</f>
        <v>6</v>
      </c>
      <c r="H41" s="100">
        <f>[1]MercLab!H363</f>
        <v>0</v>
      </c>
      <c r="I41" s="100">
        <f>[1]MercLab!I363</f>
        <v>0</v>
      </c>
    </row>
    <row r="42" spans="1:9">
      <c r="A42" s="36" t="s">
        <v>127</v>
      </c>
      <c r="B42" s="94">
        <f>[1]MercLab!C364</f>
        <v>9.8906628224697091</v>
      </c>
      <c r="C42" s="213">
        <f t="shared" si="5"/>
        <v>9.4584108922802574</v>
      </c>
      <c r="D42" s="94">
        <f>[1]MercLab!D364</f>
        <v>12.439898512146687</v>
      </c>
      <c r="E42" s="94">
        <f>[1]MercLab!E364</f>
        <v>10.013223703380739</v>
      </c>
      <c r="F42" s="94">
        <f>[1]MercLab!F364</f>
        <v>5.9221104613133493</v>
      </c>
      <c r="G42" s="94">
        <f>[1]MercLab!G364</f>
        <v>8.0799149514635484</v>
      </c>
      <c r="H42" s="100">
        <f>[1]MercLab!H364</f>
        <v>0</v>
      </c>
      <c r="I42" s="100">
        <f>[1]MercLab!I364</f>
        <v>0</v>
      </c>
    </row>
    <row r="43" spans="1:9">
      <c r="A43" s="36" t="s">
        <v>128</v>
      </c>
      <c r="B43" s="94">
        <f>[1]MercLab!C365</f>
        <v>12.756771583639372</v>
      </c>
      <c r="C43" s="213">
        <f t="shared" si="5"/>
        <v>9.5521603104470714</v>
      </c>
      <c r="D43" s="94">
        <f>[1]MercLab!D365</f>
        <v>15.164753069607773</v>
      </c>
      <c r="E43" s="94">
        <f>[1]MercLab!E365</f>
        <v>13.491727861733439</v>
      </c>
      <c r="F43" s="94">
        <f>[1]MercLab!F365</f>
        <v>0</v>
      </c>
      <c r="G43" s="94">
        <f>[1]MercLab!G365</f>
        <v>9.6480453438450375</v>
      </c>
      <c r="H43" s="100">
        <f>[1]MercLab!H365</f>
        <v>0</v>
      </c>
      <c r="I43" s="100">
        <f>[1]MercLab!I365</f>
        <v>0</v>
      </c>
    </row>
    <row r="44" spans="1:9">
      <c r="A44" s="36" t="s">
        <v>129</v>
      </c>
      <c r="B44" s="94">
        <f>[1]MercLab!C366</f>
        <v>13.466216675383047</v>
      </c>
      <c r="C44" s="213">
        <f t="shared" si="5"/>
        <v>10.514364583335229</v>
      </c>
      <c r="D44" s="94">
        <f>[1]MercLab!D366</f>
        <v>16.453252900793629</v>
      </c>
      <c r="E44" s="94">
        <f>[1]MercLab!E366</f>
        <v>15.089840849212059</v>
      </c>
      <c r="F44" s="94">
        <f>[1]MercLab!F366</f>
        <v>0</v>
      </c>
      <c r="G44" s="94">
        <f>[1]MercLab!G366</f>
        <v>9.6215511663633322</v>
      </c>
      <c r="H44" s="100">
        <f>[1]MercLab!H366</f>
        <v>0</v>
      </c>
      <c r="I44" s="100">
        <f>[1]MercLab!I366</f>
        <v>0</v>
      </c>
    </row>
    <row r="45" spans="1:9">
      <c r="A45" s="36" t="s">
        <v>130</v>
      </c>
      <c r="B45" s="94">
        <f>[1]MercLab!C367</f>
        <v>12.218410490051692</v>
      </c>
      <c r="C45" s="213">
        <f t="shared" si="5"/>
        <v>10.786936230751785</v>
      </c>
      <c r="D45" s="94">
        <f>[1]MercLab!D367</f>
        <v>17.445722859141764</v>
      </c>
      <c r="E45" s="94">
        <f>[1]MercLab!E367</f>
        <v>14.91508583311359</v>
      </c>
      <c r="F45" s="94">
        <f>[1]MercLab!F367</f>
        <v>0</v>
      </c>
      <c r="G45" s="94">
        <f>[1]MercLab!G367</f>
        <v>10.106297370651523</v>
      </c>
      <c r="H45" s="100">
        <f>[1]MercLab!H367</f>
        <v>0</v>
      </c>
      <c r="I45" s="100">
        <f>[1]MercLab!I367</f>
        <v>0</v>
      </c>
    </row>
    <row r="46" spans="1:9">
      <c r="A46" s="146"/>
      <c r="B46" s="108"/>
      <c r="C46" s="108"/>
      <c r="D46" s="108"/>
      <c r="E46" s="108"/>
      <c r="F46" s="108"/>
      <c r="G46" s="108"/>
      <c r="H46" s="114"/>
      <c r="I46" s="114"/>
    </row>
    <row r="47" spans="1:9">
      <c r="A47" s="112" t="s">
        <v>16</v>
      </c>
      <c r="B47" s="209"/>
      <c r="C47" s="209"/>
      <c r="D47" s="209"/>
      <c r="E47" s="209"/>
      <c r="F47" s="209"/>
      <c r="G47" s="209"/>
      <c r="H47" s="118">
        <f>[1]MercLab!H368</f>
        <v>0</v>
      </c>
      <c r="I47" s="118">
        <f>[1]MercLab!I368</f>
        <v>0</v>
      </c>
    </row>
    <row r="48" spans="1:9">
      <c r="A48" s="144" t="s">
        <v>46</v>
      </c>
      <c r="B48" s="94">
        <f>[1]MercLab!C369</f>
        <v>5.0671780855647865</v>
      </c>
      <c r="C48" s="213">
        <f t="shared" ref="C48:C51" si="7">AVERAGE(D48:F48)</f>
        <v>3.8241955206060005</v>
      </c>
      <c r="D48" s="94">
        <f>[1]MercLab!D369</f>
        <v>6</v>
      </c>
      <c r="E48" s="94">
        <f>[1]MercLab!E369</f>
        <v>5.4725865618180016</v>
      </c>
      <c r="F48" s="94">
        <f>[1]MercLab!F369</f>
        <v>0</v>
      </c>
      <c r="G48" s="94">
        <f>[1]MercLab!G369</f>
        <v>4.8014630467508717</v>
      </c>
      <c r="H48" s="100">
        <f>[1]MercLab!H369</f>
        <v>0</v>
      </c>
      <c r="I48" s="100">
        <f>[1]MercLab!I369</f>
        <v>0</v>
      </c>
    </row>
    <row r="49" spans="1:9">
      <c r="A49" s="144" t="s">
        <v>47</v>
      </c>
      <c r="B49" s="94">
        <f>[1]MercLab!C370</f>
        <v>7.5081744109276354</v>
      </c>
      <c r="C49" s="213">
        <f t="shared" si="7"/>
        <v>4.9698177933993684</v>
      </c>
      <c r="D49" s="94">
        <f>[1]MercLab!D370</f>
        <v>6.486923095354669</v>
      </c>
      <c r="E49" s="94">
        <f>[1]MercLab!E370</f>
        <v>8.422530284843436</v>
      </c>
      <c r="F49" s="94">
        <f>[1]MercLab!F370</f>
        <v>0</v>
      </c>
      <c r="G49" s="94">
        <f>[1]MercLab!G370</f>
        <v>6.3668462181131495</v>
      </c>
      <c r="H49" s="100">
        <f>[1]MercLab!H370</f>
        <v>0</v>
      </c>
      <c r="I49" s="100">
        <f>[1]MercLab!I370</f>
        <v>0</v>
      </c>
    </row>
    <row r="50" spans="1:9">
      <c r="A50" s="144" t="s">
        <v>68</v>
      </c>
      <c r="B50" s="100">
        <f>[1]MercLab!C371</f>
        <v>8.6116076808704189</v>
      </c>
      <c r="C50" s="213">
        <f t="shared" si="7"/>
        <v>9.3530987273395993</v>
      </c>
      <c r="D50" s="100">
        <f>[1]MercLab!D371</f>
        <v>12.510348620083072</v>
      </c>
      <c r="E50" s="100">
        <f>[1]MercLab!E371</f>
        <v>9.0579900917430471</v>
      </c>
      <c r="F50" s="100">
        <f>[1]MercLab!F371</f>
        <v>6.4909574701926793</v>
      </c>
      <c r="G50" s="100">
        <f>[1]MercLab!G371</f>
        <v>7.3290793242361785</v>
      </c>
      <c r="H50" s="100">
        <f>[1]MercLab!H371</f>
        <v>0</v>
      </c>
      <c r="I50" s="100">
        <f>[1]MercLab!I371</f>
        <v>0</v>
      </c>
    </row>
    <row r="51" spans="1:9">
      <c r="A51" s="144" t="s">
        <v>64</v>
      </c>
      <c r="B51" s="100">
        <f>[1]MercLab!C372</f>
        <v>9.575071159399684</v>
      </c>
      <c r="C51" s="213">
        <f t="shared" si="7"/>
        <v>3.1916903864665613</v>
      </c>
      <c r="D51" s="100">
        <f>[1]MercLab!D372</f>
        <v>0</v>
      </c>
      <c r="E51" s="100">
        <f>[1]MercLab!E372</f>
        <v>9.575071159399684</v>
      </c>
      <c r="F51" s="100">
        <f>[1]MercLab!F372</f>
        <v>0</v>
      </c>
      <c r="G51" s="100">
        <f>[1]MercLab!G372</f>
        <v>0</v>
      </c>
      <c r="H51" s="100">
        <f>[1]MercLab!H372</f>
        <v>0</v>
      </c>
      <c r="I51" s="100">
        <f>[1]MercLab!I372</f>
        <v>0</v>
      </c>
    </row>
    <row r="52" spans="1:9">
      <c r="A52" s="201"/>
      <c r="B52" s="200"/>
      <c r="C52" s="200"/>
      <c r="D52" s="200"/>
      <c r="E52" s="200"/>
      <c r="F52" s="200"/>
      <c r="G52" s="200"/>
      <c r="H52" s="200"/>
      <c r="I52" s="200"/>
    </row>
    <row r="53" spans="1:9">
      <c r="A53" s="14" t="str">
        <f>'C01'!$A$46</f>
        <v>Fuente: Instituto Nacional de Estadística (INE). XLIV Encuesta Permanente de Hogares de Propósitos Múltiples, mayo 2013.</v>
      </c>
      <c r="B53" s="148"/>
      <c r="C53" s="148"/>
      <c r="D53" s="148"/>
      <c r="E53" s="148"/>
      <c r="F53" s="148"/>
      <c r="G53" s="148"/>
      <c r="H53" s="148"/>
      <c r="I53" s="148"/>
    </row>
    <row r="54" spans="1:9">
      <c r="A54" s="38" t="str">
        <f>'C02'!$A$46</f>
        <v>(Salarios mínimos por rama)</v>
      </c>
      <c r="B54" s="148"/>
      <c r="C54" s="148"/>
      <c r="D54" s="148"/>
      <c r="E54" s="148"/>
      <c r="F54" s="148"/>
      <c r="G54" s="148"/>
      <c r="H54" s="148"/>
      <c r="I54" s="148"/>
    </row>
    <row r="55" spans="1:9">
      <c r="A55" s="38" t="s">
        <v>154</v>
      </c>
      <c r="B55" s="148"/>
      <c r="C55" s="148"/>
      <c r="D55" s="148"/>
      <c r="E55" s="148"/>
      <c r="F55" s="148"/>
      <c r="G55" s="148"/>
      <c r="H55" s="148"/>
      <c r="I55" s="148"/>
    </row>
    <row r="56" spans="1:9">
      <c r="A56" s="148"/>
      <c r="B56" s="148"/>
      <c r="C56" s="148"/>
      <c r="D56" s="39"/>
      <c r="E56" s="148"/>
      <c r="F56" s="148"/>
      <c r="G56" s="148"/>
      <c r="H56" s="148"/>
      <c r="I56" s="148"/>
    </row>
    <row r="57" spans="1:9">
      <c r="A57" s="269" t="s">
        <v>107</v>
      </c>
      <c r="B57" s="269"/>
      <c r="C57" s="269"/>
      <c r="D57" s="269"/>
      <c r="E57" s="269"/>
      <c r="F57" s="269"/>
      <c r="G57" s="269"/>
      <c r="H57" s="269"/>
      <c r="I57" s="269"/>
    </row>
    <row r="58" spans="1:9">
      <c r="A58" s="269" t="s">
        <v>106</v>
      </c>
      <c r="B58" s="269"/>
      <c r="C58" s="269"/>
      <c r="D58" s="269"/>
      <c r="E58" s="269"/>
      <c r="F58" s="269"/>
      <c r="G58" s="269"/>
      <c r="H58" s="269"/>
      <c r="I58" s="269"/>
    </row>
    <row r="59" spans="1:9">
      <c r="A59" s="269" t="s">
        <v>41</v>
      </c>
      <c r="B59" s="269"/>
      <c r="C59" s="269"/>
      <c r="D59" s="269"/>
      <c r="E59" s="269"/>
      <c r="F59" s="269"/>
      <c r="G59" s="269"/>
      <c r="H59" s="269"/>
      <c r="I59" s="269"/>
    </row>
    <row r="60" spans="1:9">
      <c r="A60" s="148" t="s">
        <v>21</v>
      </c>
      <c r="B60" s="148"/>
      <c r="C60" s="148"/>
      <c r="D60" s="148"/>
      <c r="E60" s="148"/>
      <c r="F60" s="148"/>
      <c r="G60" s="148"/>
      <c r="H60" s="148"/>
      <c r="I60" s="148"/>
    </row>
    <row r="61" spans="1:9">
      <c r="A61" s="270" t="s">
        <v>39</v>
      </c>
      <c r="B61" s="270" t="s">
        <v>35</v>
      </c>
      <c r="C61" s="273" t="s">
        <v>8</v>
      </c>
      <c r="D61" s="273"/>
      <c r="E61" s="273"/>
      <c r="F61" s="273"/>
      <c r="G61" s="270" t="s">
        <v>36</v>
      </c>
      <c r="H61" s="270" t="s">
        <v>44</v>
      </c>
      <c r="I61" s="270" t="s">
        <v>37</v>
      </c>
    </row>
    <row r="62" spans="1:9" ht="24" customHeight="1">
      <c r="A62" s="271"/>
      <c r="B62" s="271"/>
      <c r="C62" s="41" t="s">
        <v>0</v>
      </c>
      <c r="D62" s="41" t="s">
        <v>140</v>
      </c>
      <c r="E62" s="41" t="s">
        <v>12</v>
      </c>
      <c r="F62" s="41" t="s">
        <v>141</v>
      </c>
      <c r="G62" s="271"/>
      <c r="H62" s="271"/>
      <c r="I62" s="271" t="s">
        <v>38</v>
      </c>
    </row>
    <row r="63" spans="1:9">
      <c r="A63" s="40"/>
      <c r="B63" s="40"/>
      <c r="C63" s="42"/>
      <c r="D63" s="40"/>
      <c r="E63" s="40"/>
      <c r="F63" s="40"/>
      <c r="G63" s="40"/>
      <c r="H63" s="40"/>
      <c r="I63" s="40"/>
    </row>
    <row r="64" spans="1:9">
      <c r="A64" s="113" t="s">
        <v>89</v>
      </c>
      <c r="B64" s="99">
        <f>B6</f>
        <v>7.4803774709152773</v>
      </c>
      <c r="C64" s="99">
        <f t="shared" ref="C64:I64" si="8">C6</f>
        <v>9.0040955398075955</v>
      </c>
      <c r="D64" s="99">
        <f t="shared" si="8"/>
        <v>12.484215605142836</v>
      </c>
      <c r="E64" s="99">
        <f t="shared" si="8"/>
        <v>8.037113544087271</v>
      </c>
      <c r="F64" s="99">
        <f t="shared" si="8"/>
        <v>6.4909574701926793</v>
      </c>
      <c r="G64" s="99">
        <f t="shared" si="8"/>
        <v>6.3000888587347177</v>
      </c>
      <c r="H64" s="99">
        <f t="shared" si="8"/>
        <v>0</v>
      </c>
      <c r="I64" s="99">
        <f t="shared" si="8"/>
        <v>0</v>
      </c>
    </row>
    <row r="65" spans="1:9">
      <c r="A65" s="43"/>
      <c r="B65" s="149"/>
      <c r="C65" s="149"/>
      <c r="D65" s="149"/>
      <c r="E65" s="149"/>
      <c r="F65" s="149"/>
      <c r="G65" s="149"/>
      <c r="H65" s="149"/>
      <c r="I65" s="149"/>
    </row>
    <row r="66" spans="1:9">
      <c r="A66" s="44" t="s">
        <v>17</v>
      </c>
      <c r="B66" s="91"/>
      <c r="C66" s="91"/>
      <c r="D66" s="91"/>
      <c r="E66" s="91"/>
      <c r="F66" s="91"/>
      <c r="G66" s="91"/>
      <c r="H66" s="116">
        <f>[1]MercLab!H374</f>
        <v>0</v>
      </c>
      <c r="I66" s="116">
        <f>[1]MercLab!I374</f>
        <v>0</v>
      </c>
    </row>
    <row r="67" spans="1:9">
      <c r="A67" s="45" t="s">
        <v>73</v>
      </c>
      <c r="B67" s="100">
        <f>[1]MercLab!C375</f>
        <v>5.0569885186022985</v>
      </c>
      <c r="C67" s="213">
        <f t="shared" ref="C67:C76" si="9">AVERAGE(D67:F67)</f>
        <v>3.8205961224479048</v>
      </c>
      <c r="D67" s="100">
        <f>[1]MercLab!D375</f>
        <v>6</v>
      </c>
      <c r="E67" s="100">
        <f>[1]MercLab!E375</f>
        <v>5.461788367343714</v>
      </c>
      <c r="F67" s="100">
        <f>[1]MercLab!F375</f>
        <v>0</v>
      </c>
      <c r="G67" s="100">
        <f>[1]MercLab!G375</f>
        <v>4.7912756716613254</v>
      </c>
      <c r="H67" s="100">
        <f>[1]MercLab!H375</f>
        <v>0</v>
      </c>
      <c r="I67" s="100">
        <f>[1]MercLab!I375</f>
        <v>0</v>
      </c>
    </row>
    <row r="68" spans="1:9">
      <c r="A68" s="45" t="s">
        <v>91</v>
      </c>
      <c r="B68" s="100">
        <f>[1]MercLab!C376</f>
        <v>6.1158743537618996</v>
      </c>
      <c r="C68" s="213">
        <f t="shared" si="9"/>
        <v>2.2315913882451635</v>
      </c>
      <c r="D68" s="100">
        <f>[1]MercLab!D376</f>
        <v>0</v>
      </c>
      <c r="E68" s="100">
        <f>[1]MercLab!E376</f>
        <v>6.6947741647354908</v>
      </c>
      <c r="F68" s="100">
        <f>[1]MercLab!F376</f>
        <v>0</v>
      </c>
      <c r="G68" s="100">
        <f>[1]MercLab!G376</f>
        <v>5.7905860740777424</v>
      </c>
      <c r="H68" s="100">
        <f>[1]MercLab!H376</f>
        <v>0</v>
      </c>
      <c r="I68" s="100">
        <f>[1]MercLab!I376</f>
        <v>0</v>
      </c>
    </row>
    <row r="69" spans="1:9">
      <c r="A69" s="45" t="s">
        <v>74</v>
      </c>
      <c r="B69" s="100">
        <f>[1]MercLab!C377</f>
        <v>7.5081744109276354</v>
      </c>
      <c r="C69" s="213">
        <f t="shared" si="9"/>
        <v>4.9698177933993684</v>
      </c>
      <c r="D69" s="100">
        <f>[1]MercLab!D377</f>
        <v>6.486923095354669</v>
      </c>
      <c r="E69" s="100">
        <f>[1]MercLab!E377</f>
        <v>8.422530284843436</v>
      </c>
      <c r="F69" s="100">
        <f>[1]MercLab!F377</f>
        <v>0</v>
      </c>
      <c r="G69" s="100">
        <f>[1]MercLab!G377</f>
        <v>6.3668462181131495</v>
      </c>
      <c r="H69" s="100">
        <f>[1]MercLab!H377</f>
        <v>0</v>
      </c>
      <c r="I69" s="100">
        <f>[1]MercLab!I377</f>
        <v>0</v>
      </c>
    </row>
    <row r="70" spans="1:9">
      <c r="A70" s="45" t="s">
        <v>75</v>
      </c>
      <c r="B70" s="100">
        <f>[1]MercLab!C378</f>
        <v>10.936403086392012</v>
      </c>
      <c r="C70" s="213">
        <f t="shared" si="9"/>
        <v>7.2915603472472128</v>
      </c>
      <c r="D70" s="100">
        <f>[1]MercLab!D378</f>
        <v>11.69153906170143</v>
      </c>
      <c r="E70" s="100">
        <f>[1]MercLab!E378</f>
        <v>10.18314198004021</v>
      </c>
      <c r="F70" s="100">
        <f>[1]MercLab!F378</f>
        <v>0</v>
      </c>
      <c r="G70" s="100">
        <f>[1]MercLab!G378</f>
        <v>7.3700768817369617</v>
      </c>
      <c r="H70" s="100">
        <f>[1]MercLab!H378</f>
        <v>0</v>
      </c>
      <c r="I70" s="100">
        <f>[1]MercLab!I378</f>
        <v>0</v>
      </c>
    </row>
    <row r="71" spans="1:9">
      <c r="A71" s="45" t="s">
        <v>92</v>
      </c>
      <c r="B71" s="100">
        <f>[1]MercLab!C379</f>
        <v>6.5898731116267264</v>
      </c>
      <c r="C71" s="213">
        <f t="shared" si="9"/>
        <v>2.143409237022099</v>
      </c>
      <c r="D71" s="100">
        <f>[1]MercLab!D379</f>
        <v>0</v>
      </c>
      <c r="E71" s="100">
        <f>[1]MercLab!E379</f>
        <v>6.4302277110662969</v>
      </c>
      <c r="F71" s="100">
        <f>[1]MercLab!F379</f>
        <v>0</v>
      </c>
      <c r="G71" s="100">
        <f>[1]MercLab!G379</f>
        <v>6.9830753630138718</v>
      </c>
      <c r="H71" s="100">
        <f>[1]MercLab!H379</f>
        <v>0</v>
      </c>
      <c r="I71" s="100">
        <f>[1]MercLab!I379</f>
        <v>0</v>
      </c>
    </row>
    <row r="72" spans="1:9">
      <c r="A72" s="45" t="s">
        <v>110</v>
      </c>
      <c r="B72" s="100">
        <f>[1]MercLab!C380</f>
        <v>7.9031807406455616</v>
      </c>
      <c r="C72" s="213">
        <f t="shared" si="9"/>
        <v>8.0853783494544924</v>
      </c>
      <c r="D72" s="100">
        <f>[1]MercLab!D380</f>
        <v>15</v>
      </c>
      <c r="E72" s="100">
        <f>[1]MercLab!E380</f>
        <v>9.2561350483634754</v>
      </c>
      <c r="F72" s="100">
        <f>[1]MercLab!F380</f>
        <v>0</v>
      </c>
      <c r="G72" s="100">
        <f>[1]MercLab!G380</f>
        <v>7.0121320482710505</v>
      </c>
      <c r="H72" s="100">
        <f>[1]MercLab!H380</f>
        <v>0</v>
      </c>
      <c r="I72" s="100">
        <f>[1]MercLab!I380</f>
        <v>0</v>
      </c>
    </row>
    <row r="73" spans="1:9">
      <c r="A73" s="45" t="s">
        <v>77</v>
      </c>
      <c r="B73" s="100">
        <f>[1]MercLab!C381</f>
        <v>8.2725086427594121</v>
      </c>
      <c r="C73" s="213">
        <f t="shared" si="9"/>
        <v>6.4349938272349645</v>
      </c>
      <c r="D73" s="100">
        <f>[1]MercLab!D381</f>
        <v>10.37111181455314</v>
      </c>
      <c r="E73" s="100">
        <f>[1]MercLab!E381</f>
        <v>8.9338696671517539</v>
      </c>
      <c r="F73" s="100">
        <f>[1]MercLab!F381</f>
        <v>0</v>
      </c>
      <c r="G73" s="100">
        <f>[1]MercLab!G381</f>
        <v>7.4790318753154557</v>
      </c>
      <c r="H73" s="100">
        <f>[1]MercLab!H381</f>
        <v>0</v>
      </c>
      <c r="I73" s="100">
        <f>[1]MercLab!I381</f>
        <v>0</v>
      </c>
    </row>
    <row r="74" spans="1:9">
      <c r="A74" s="45" t="s">
        <v>76</v>
      </c>
      <c r="B74" s="100">
        <f>[1]MercLab!C382</f>
        <v>11.080508706903284</v>
      </c>
      <c r="C74" s="213">
        <f t="shared" si="9"/>
        <v>7.5790704367729118</v>
      </c>
      <c r="D74" s="100">
        <f>[1]MercLab!D382</f>
        <v>12.295125218880308</v>
      </c>
      <c r="E74" s="100">
        <f>[1]MercLab!E382</f>
        <v>10.442086091438428</v>
      </c>
      <c r="F74" s="100">
        <f>[1]MercLab!F382</f>
        <v>0</v>
      </c>
      <c r="G74" s="100">
        <f>[1]MercLab!G382</f>
        <v>13.084659750250841</v>
      </c>
      <c r="H74" s="100">
        <f>[1]MercLab!H382</f>
        <v>0</v>
      </c>
      <c r="I74" s="100">
        <f>[1]MercLab!I382</f>
        <v>0</v>
      </c>
    </row>
    <row r="75" spans="1:9">
      <c r="A75" s="45" t="s">
        <v>78</v>
      </c>
      <c r="B75" s="100">
        <f>[1]MercLab!C383</f>
        <v>9.8127341039837042</v>
      </c>
      <c r="C75" s="213">
        <f t="shared" si="9"/>
        <v>9.8193179616699418</v>
      </c>
      <c r="D75" s="100">
        <f>[1]MercLab!D383</f>
        <v>12.612253099484727</v>
      </c>
      <c r="E75" s="100">
        <f>[1]MercLab!E383</f>
        <v>10.354743315332419</v>
      </c>
      <c r="F75" s="100">
        <f>[1]MercLab!F383</f>
        <v>6.4909574701926793</v>
      </c>
      <c r="G75" s="100">
        <f>[1]MercLab!G383</f>
        <v>7.3574764595597628</v>
      </c>
      <c r="H75" s="100">
        <f>[1]MercLab!H383</f>
        <v>0</v>
      </c>
      <c r="I75" s="100">
        <f>[1]MercLab!I383</f>
        <v>0</v>
      </c>
    </row>
    <row r="76" spans="1:9">
      <c r="A76" s="45" t="s">
        <v>79</v>
      </c>
      <c r="B76" s="100">
        <f>[1]MercLab!C384</f>
        <v>9.575071159399684</v>
      </c>
      <c r="C76" s="213">
        <f t="shared" si="9"/>
        <v>3.1916903864665613</v>
      </c>
      <c r="D76" s="100">
        <f>[1]MercLab!D384</f>
        <v>0</v>
      </c>
      <c r="E76" s="100">
        <f>[1]MercLab!E384</f>
        <v>9.575071159399684</v>
      </c>
      <c r="F76" s="100">
        <f>[1]MercLab!F384</f>
        <v>0</v>
      </c>
      <c r="G76" s="100">
        <f>[1]MercLab!G384</f>
        <v>0</v>
      </c>
      <c r="H76" s="100">
        <f>[1]MercLab!H384</f>
        <v>0</v>
      </c>
      <c r="I76" s="100">
        <f>[1]MercLab!I384</f>
        <v>0</v>
      </c>
    </row>
    <row r="77" spans="1:9">
      <c r="A77" s="10"/>
      <c r="B77" s="114"/>
      <c r="C77" s="114"/>
      <c r="D77" s="114"/>
      <c r="E77" s="114"/>
      <c r="F77" s="114"/>
      <c r="G77" s="114"/>
      <c r="H77" s="114"/>
      <c r="I77" s="114"/>
    </row>
    <row r="78" spans="1:9">
      <c r="A78" s="44" t="s">
        <v>18</v>
      </c>
      <c r="B78" s="209"/>
      <c r="C78" s="209"/>
      <c r="D78" s="209"/>
      <c r="E78" s="209"/>
      <c r="F78" s="209"/>
      <c r="G78" s="209"/>
      <c r="H78" s="118">
        <f>[1]MercLab!H386</f>
        <v>0</v>
      </c>
      <c r="I78" s="118">
        <f>[1]MercLab!I386</f>
        <v>0</v>
      </c>
    </row>
    <row r="79" spans="1:9">
      <c r="A79" s="45" t="s">
        <v>93</v>
      </c>
      <c r="B79" s="100">
        <f>[1]MercLab!C387</f>
        <v>13.227093788675752</v>
      </c>
      <c r="C79" s="213">
        <f t="shared" ref="C79:C89" si="10">AVERAGE(D79:F79)</f>
        <v>8.8116122167901167</v>
      </c>
      <c r="D79" s="100">
        <f>[1]MercLab!D387</f>
        <v>13.819271741901868</v>
      </c>
      <c r="E79" s="100">
        <f>[1]MercLab!E387</f>
        <v>12.61556490846848</v>
      </c>
      <c r="F79" s="100">
        <f>[1]MercLab!F387</f>
        <v>0</v>
      </c>
      <c r="G79" s="100">
        <f>[1]MercLab!G387</f>
        <v>13.185239994452509</v>
      </c>
      <c r="H79" s="100">
        <f>[1]MercLab!H387</f>
        <v>0</v>
      </c>
      <c r="I79" s="100">
        <f>[1]MercLab!I387</f>
        <v>0</v>
      </c>
    </row>
    <row r="80" spans="1:9">
      <c r="A80" s="45" t="s">
        <v>80</v>
      </c>
      <c r="B80" s="100">
        <f>[1]MercLab!C388</f>
        <v>11.676069429754154</v>
      </c>
      <c r="C80" s="213">
        <f t="shared" si="10"/>
        <v>8.5392247258127441</v>
      </c>
      <c r="D80" s="100">
        <f>[1]MercLab!D388</f>
        <v>13.097331680118138</v>
      </c>
      <c r="E80" s="100">
        <f>[1]MercLab!E388</f>
        <v>12.520342497320096</v>
      </c>
      <c r="F80" s="100">
        <f>[1]MercLab!F388</f>
        <v>0</v>
      </c>
      <c r="G80" s="100">
        <f>[1]MercLab!G388</f>
        <v>10.018065009149915</v>
      </c>
      <c r="H80" s="100">
        <f>[1]MercLab!H388</f>
        <v>0</v>
      </c>
      <c r="I80" s="100">
        <f>[1]MercLab!I388</f>
        <v>0</v>
      </c>
    </row>
    <row r="81" spans="1:9">
      <c r="A81" s="45" t="s">
        <v>81</v>
      </c>
      <c r="B81" s="100">
        <f>[1]MercLab!C389</f>
        <v>11.751678603469445</v>
      </c>
      <c r="C81" s="213">
        <f t="shared" si="10"/>
        <v>7.8225337933036618</v>
      </c>
      <c r="D81" s="100">
        <f>[1]MercLab!D389</f>
        <v>11.61054294379262</v>
      </c>
      <c r="E81" s="100">
        <f>[1]MercLab!E389</f>
        <v>11.857058436118365</v>
      </c>
      <c r="F81" s="100">
        <f>[1]MercLab!F389</f>
        <v>0</v>
      </c>
      <c r="G81" s="100">
        <f>[1]MercLab!G389</f>
        <v>9.781124232127139</v>
      </c>
      <c r="H81" s="100">
        <f>[1]MercLab!H389</f>
        <v>0</v>
      </c>
      <c r="I81" s="100">
        <f>[1]MercLab!I389</f>
        <v>0</v>
      </c>
    </row>
    <row r="82" spans="1:9">
      <c r="A82" s="45" t="s">
        <v>82</v>
      </c>
      <c r="B82" s="100">
        <f>[1]MercLab!C390</f>
        <v>7.6728415244903161</v>
      </c>
      <c r="C82" s="213">
        <f t="shared" si="10"/>
        <v>3.2707268881635208</v>
      </c>
      <c r="D82" s="100">
        <f>[1]MercLab!D390</f>
        <v>0</v>
      </c>
      <c r="E82" s="100">
        <f>[1]MercLab!E390</f>
        <v>9.8121806644905618</v>
      </c>
      <c r="F82" s="100">
        <f>[1]MercLab!F390</f>
        <v>0</v>
      </c>
      <c r="G82" s="100">
        <f>[1]MercLab!G390</f>
        <v>6.8514192443798168</v>
      </c>
      <c r="H82" s="100">
        <f>[1]MercLab!H390</f>
        <v>0</v>
      </c>
      <c r="I82" s="100">
        <f>[1]MercLab!I390</f>
        <v>0</v>
      </c>
    </row>
    <row r="83" spans="1:9">
      <c r="A83" s="45" t="s">
        <v>83</v>
      </c>
      <c r="B83" s="100">
        <f>[1]MercLab!C391</f>
        <v>4.9252095653539119</v>
      </c>
      <c r="C83" s="213">
        <f t="shared" si="10"/>
        <v>3.731885679146417</v>
      </c>
      <c r="D83" s="100">
        <f>[1]MercLab!D391</f>
        <v>6</v>
      </c>
      <c r="E83" s="100">
        <f>[1]MercLab!E391</f>
        <v>5.1956570374392497</v>
      </c>
      <c r="F83" s="100">
        <f>[1]MercLab!F391</f>
        <v>0</v>
      </c>
      <c r="G83" s="100">
        <f>[1]MercLab!G391</f>
        <v>4.7687267323807196</v>
      </c>
      <c r="H83" s="100">
        <f>[1]MercLab!H391</f>
        <v>0</v>
      </c>
      <c r="I83" s="100">
        <f>[1]MercLab!I391</f>
        <v>0</v>
      </c>
    </row>
    <row r="84" spans="1:9">
      <c r="A84" s="45" t="s">
        <v>84</v>
      </c>
      <c r="B84" s="100">
        <f>[1]MercLab!C392</f>
        <v>7.2392837758574755</v>
      </c>
      <c r="C84" s="213">
        <f t="shared" si="10"/>
        <v>5.2828904233089045</v>
      </c>
      <c r="D84" s="100">
        <f>[1]MercLab!D392</f>
        <v>8.8479667013226653</v>
      </c>
      <c r="E84" s="100">
        <f>[1]MercLab!E392</f>
        <v>7.0007045686040481</v>
      </c>
      <c r="F84" s="100">
        <f>[1]MercLab!F392</f>
        <v>0</v>
      </c>
      <c r="G84" s="100">
        <f>[1]MercLab!G392</f>
        <v>7.3006300771853256</v>
      </c>
      <c r="H84" s="100">
        <f>[1]MercLab!H392</f>
        <v>0</v>
      </c>
      <c r="I84" s="100">
        <f>[1]MercLab!I392</f>
        <v>0</v>
      </c>
    </row>
    <row r="85" spans="1:9">
      <c r="A85" s="45" t="s">
        <v>95</v>
      </c>
      <c r="B85" s="100">
        <f>[1]MercLab!C393</f>
        <v>6.8638926874412309</v>
      </c>
      <c r="C85" s="213">
        <f t="shared" si="10"/>
        <v>4.9142381600175877</v>
      </c>
      <c r="D85" s="100">
        <f>[1]MercLab!D393</f>
        <v>7.78935116206811</v>
      </c>
      <c r="E85" s="100">
        <f>[1]MercLab!E393</f>
        <v>6.9533633179846532</v>
      </c>
      <c r="F85" s="100">
        <f>[1]MercLab!F393</f>
        <v>0</v>
      </c>
      <c r="G85" s="100">
        <f>[1]MercLab!G393</f>
        <v>6.6691372449051203</v>
      </c>
      <c r="H85" s="100">
        <f>[1]MercLab!H393</f>
        <v>0</v>
      </c>
      <c r="I85" s="100">
        <f>[1]MercLab!I393</f>
        <v>0</v>
      </c>
    </row>
    <row r="86" spans="1:9">
      <c r="A86" s="45" t="s">
        <v>85</v>
      </c>
      <c r="B86" s="100">
        <f>[1]MercLab!C394</f>
        <v>6.0564233994394892</v>
      </c>
      <c r="C86" s="213">
        <f t="shared" si="10"/>
        <v>2.3616907860491989</v>
      </c>
      <c r="D86" s="100">
        <f>[1]MercLab!D394</f>
        <v>0</v>
      </c>
      <c r="E86" s="100">
        <f>[1]MercLab!E394</f>
        <v>7.0850723581475963</v>
      </c>
      <c r="F86" s="100">
        <f>[1]MercLab!F394</f>
        <v>0</v>
      </c>
      <c r="G86" s="100">
        <f>[1]MercLab!G394</f>
        <v>5.6968211034659211</v>
      </c>
      <c r="H86" s="100">
        <f>[1]MercLab!H394</f>
        <v>0</v>
      </c>
      <c r="I86" s="100">
        <f>[1]MercLab!I394</f>
        <v>0</v>
      </c>
    </row>
    <row r="87" spans="1:9">
      <c r="A87" s="45" t="s">
        <v>86</v>
      </c>
      <c r="B87" s="100">
        <f>[1]MercLab!C395</f>
        <v>7.6551678118923299</v>
      </c>
      <c r="C87" s="213">
        <f t="shared" si="10"/>
        <v>5.0745048127409538</v>
      </c>
      <c r="D87" s="100">
        <f>[1]MercLab!D395</f>
        <v>7.6273093618029169</v>
      </c>
      <c r="E87" s="100">
        <f>[1]MercLab!E395</f>
        <v>7.5962050764199445</v>
      </c>
      <c r="F87" s="100">
        <f>[1]MercLab!F395</f>
        <v>0</v>
      </c>
      <c r="G87" s="100">
        <f>[1]MercLab!G395</f>
        <v>7.8116634614837448</v>
      </c>
      <c r="H87" s="100">
        <f>[1]MercLab!H395</f>
        <v>0</v>
      </c>
      <c r="I87" s="100">
        <f>[1]MercLab!I395</f>
        <v>0</v>
      </c>
    </row>
    <row r="88" spans="1:9">
      <c r="A88" s="45" t="s">
        <v>94</v>
      </c>
      <c r="B88" s="100">
        <f>[1]MercLab!C396</f>
        <v>6.5689038462966165</v>
      </c>
      <c r="C88" s="213">
        <f t="shared" si="10"/>
        <v>6.6972713624703388</v>
      </c>
      <c r="D88" s="100">
        <f>[1]MercLab!D396</f>
        <v>6.8335066693765834</v>
      </c>
      <c r="E88" s="100">
        <f>[1]MercLab!E396</f>
        <v>6.7673499478417556</v>
      </c>
      <c r="F88" s="100">
        <f>[1]MercLab!F396</f>
        <v>6.4909574701926793</v>
      </c>
      <c r="G88" s="100">
        <f>[1]MercLab!G396</f>
        <v>6.3596442038014551</v>
      </c>
      <c r="H88" s="100">
        <f>[1]MercLab!H396</f>
        <v>0</v>
      </c>
      <c r="I88" s="100">
        <f>[1]MercLab!I396</f>
        <v>0</v>
      </c>
    </row>
    <row r="89" spans="1:9">
      <c r="A89" s="45" t="s">
        <v>79</v>
      </c>
      <c r="B89" s="100">
        <f>[1]MercLab!C397</f>
        <v>7.3691119249515875</v>
      </c>
      <c r="C89" s="213">
        <f t="shared" si="10"/>
        <v>6.4438727870333059</v>
      </c>
      <c r="D89" s="100">
        <f>[1]MercLab!D397</f>
        <v>12</v>
      </c>
      <c r="E89" s="100">
        <f>[1]MercLab!E397</f>
        <v>7.3316183610999159</v>
      </c>
      <c r="F89" s="100">
        <f>[1]MercLab!F397</f>
        <v>0</v>
      </c>
      <c r="G89" s="100">
        <f>[1]MercLab!G397</f>
        <v>7.2864160192683274</v>
      </c>
      <c r="H89" s="100">
        <f>[1]MercLab!H397</f>
        <v>0</v>
      </c>
      <c r="I89" s="100">
        <f>[1]MercLab!I397</f>
        <v>0</v>
      </c>
    </row>
    <row r="90" spans="1:9">
      <c r="A90" s="195"/>
      <c r="B90" s="199"/>
      <c r="C90" s="199"/>
      <c r="D90" s="199"/>
      <c r="E90" s="199"/>
      <c r="F90" s="199"/>
      <c r="G90" s="199"/>
      <c r="H90" s="199"/>
      <c r="I90" s="199"/>
    </row>
    <row r="91" spans="1:9">
      <c r="A91" s="14" t="str">
        <f>'C01'!$A$46</f>
        <v>Fuente: Instituto Nacional de Estadística (INE). XLIV Encuesta Permanente de Hogares de Propósitos Múltiples, mayo 2013.</v>
      </c>
      <c r="B91" s="148"/>
      <c r="C91" s="148"/>
      <c r="D91" s="148"/>
      <c r="E91" s="148"/>
      <c r="F91" s="148"/>
      <c r="G91" s="148"/>
      <c r="H91" s="148"/>
      <c r="I91" s="148"/>
    </row>
    <row r="92" spans="1:9">
      <c r="A92" s="38" t="str">
        <f>'C02'!$A$46</f>
        <v>(Salarios mínimos por rama)</v>
      </c>
      <c r="B92" s="148"/>
      <c r="C92" s="148"/>
      <c r="D92" s="148"/>
      <c r="E92" s="148"/>
      <c r="F92" s="148"/>
      <c r="G92" s="148"/>
      <c r="H92" s="148"/>
      <c r="I92" s="148"/>
    </row>
    <row r="93" spans="1:9">
      <c r="A93" s="38"/>
      <c r="B93" s="148"/>
      <c r="C93" s="148"/>
      <c r="D93" s="148"/>
      <c r="E93" s="148"/>
      <c r="F93" s="148"/>
      <c r="G93" s="148"/>
      <c r="H93" s="148"/>
      <c r="I93" s="148"/>
    </row>
    <row r="94" spans="1:9">
      <c r="A94" s="148"/>
      <c r="B94" s="148"/>
      <c r="C94" s="148"/>
      <c r="D94" s="148"/>
      <c r="E94" s="148"/>
      <c r="F94" s="148"/>
      <c r="G94" s="148"/>
      <c r="H94" s="148"/>
      <c r="I94" s="148"/>
    </row>
    <row r="95" spans="1:9">
      <c r="A95" s="148"/>
      <c r="B95" s="148"/>
      <c r="C95" s="148"/>
      <c r="D95" s="148"/>
      <c r="E95" s="148"/>
      <c r="F95" s="148"/>
      <c r="G95" s="148"/>
      <c r="H95" s="148"/>
      <c r="I95" s="148"/>
    </row>
    <row r="96" spans="1:9">
      <c r="A96" s="148"/>
      <c r="B96" s="148"/>
      <c r="C96" s="148"/>
      <c r="D96" s="148"/>
      <c r="E96" s="148"/>
      <c r="F96" s="148"/>
      <c r="G96" s="148"/>
      <c r="H96" s="148"/>
      <c r="I96" s="148"/>
    </row>
    <row r="97" spans="1:9">
      <c r="A97" s="148"/>
      <c r="B97" s="148"/>
      <c r="C97" s="148"/>
      <c r="D97" s="148"/>
      <c r="E97" s="148"/>
      <c r="F97" s="148"/>
      <c r="G97" s="148"/>
      <c r="H97" s="148"/>
      <c r="I97" s="148"/>
    </row>
    <row r="98" spans="1:9">
      <c r="A98" s="148"/>
      <c r="B98" s="148"/>
      <c r="C98" s="148"/>
      <c r="D98" s="148"/>
      <c r="E98" s="148"/>
      <c r="F98" s="148"/>
      <c r="G98" s="148"/>
      <c r="H98" s="148"/>
      <c r="I98" s="148"/>
    </row>
    <row r="99" spans="1:9">
      <c r="A99" s="148"/>
      <c r="B99" s="148"/>
      <c r="C99" s="148"/>
      <c r="D99" s="148"/>
      <c r="E99" s="148"/>
      <c r="F99" s="148"/>
      <c r="G99" s="148"/>
      <c r="H99" s="148"/>
      <c r="I99" s="148"/>
    </row>
    <row r="100" spans="1:9">
      <c r="A100" s="148"/>
      <c r="B100" s="148"/>
      <c r="C100" s="148"/>
      <c r="D100" s="148"/>
      <c r="E100" s="148"/>
      <c r="F100" s="148"/>
      <c r="G100" s="148"/>
      <c r="H100" s="148"/>
      <c r="I100" s="148"/>
    </row>
    <row r="101" spans="1:9">
      <c r="A101" s="148"/>
      <c r="B101" s="148"/>
      <c r="C101" s="148"/>
      <c r="D101" s="148"/>
      <c r="E101" s="148"/>
      <c r="F101" s="148"/>
      <c r="G101" s="148"/>
      <c r="H101" s="148"/>
      <c r="I101" s="148"/>
    </row>
    <row r="102" spans="1:9">
      <c r="A102" s="148"/>
      <c r="B102" s="148"/>
      <c r="C102" s="148"/>
      <c r="D102" s="148"/>
      <c r="E102" s="148"/>
      <c r="F102" s="148"/>
      <c r="G102" s="148"/>
      <c r="H102" s="148"/>
      <c r="I102" s="148"/>
    </row>
    <row r="103" spans="1:9">
      <c r="A103" s="148"/>
      <c r="B103" s="148"/>
      <c r="C103" s="148"/>
      <c r="D103" s="148"/>
      <c r="E103" s="148"/>
      <c r="F103" s="148"/>
      <c r="G103" s="148"/>
      <c r="H103" s="148"/>
      <c r="I103" s="148"/>
    </row>
    <row r="104" spans="1:9">
      <c r="A104" s="148"/>
      <c r="B104" s="148"/>
      <c r="C104" s="148"/>
      <c r="D104" s="148"/>
      <c r="E104" s="148"/>
      <c r="F104" s="148"/>
      <c r="G104" s="148"/>
      <c r="H104" s="148"/>
      <c r="I104" s="148"/>
    </row>
    <row r="105" spans="1:9">
      <c r="A105" s="148"/>
      <c r="B105" s="148"/>
      <c r="C105" s="148"/>
      <c r="D105" s="148"/>
      <c r="E105" s="148"/>
      <c r="F105" s="148"/>
      <c r="G105" s="148"/>
      <c r="H105" s="148"/>
      <c r="I105" s="148"/>
    </row>
    <row r="106" spans="1:9">
      <c r="A106" s="148"/>
      <c r="B106" s="148"/>
      <c r="C106" s="148"/>
      <c r="D106" s="148"/>
      <c r="E106" s="148"/>
      <c r="F106" s="148"/>
      <c r="G106" s="148"/>
      <c r="H106" s="148"/>
      <c r="I106" s="148"/>
    </row>
    <row r="107" spans="1:9">
      <c r="A107" s="148"/>
      <c r="B107" s="148"/>
      <c r="C107" s="148"/>
      <c r="D107" s="148"/>
      <c r="E107" s="148"/>
      <c r="F107" s="148"/>
      <c r="G107" s="148"/>
      <c r="H107" s="148"/>
      <c r="I107" s="148"/>
    </row>
    <row r="108" spans="1:9">
      <c r="A108" s="148"/>
      <c r="B108" s="148"/>
      <c r="C108" s="148"/>
      <c r="D108" s="148"/>
      <c r="E108" s="148"/>
      <c r="F108" s="148"/>
      <c r="G108" s="148"/>
      <c r="H108" s="148"/>
      <c r="I108" s="148"/>
    </row>
    <row r="109" spans="1:9">
      <c r="A109" s="148"/>
      <c r="B109" s="148"/>
      <c r="C109" s="148"/>
      <c r="D109" s="148"/>
      <c r="E109" s="148"/>
      <c r="F109" s="148"/>
      <c r="G109" s="148"/>
      <c r="H109" s="148"/>
      <c r="I109" s="148"/>
    </row>
    <row r="110" spans="1:9">
      <c r="A110" s="148"/>
      <c r="B110" s="148"/>
      <c r="C110" s="148"/>
      <c r="D110" s="148"/>
      <c r="E110" s="148"/>
      <c r="F110" s="148"/>
      <c r="G110" s="148"/>
      <c r="H110" s="148"/>
      <c r="I110" s="148"/>
    </row>
    <row r="111" spans="1:9">
      <c r="A111" s="148"/>
      <c r="B111" s="148"/>
      <c r="C111" s="148"/>
      <c r="D111" s="148"/>
      <c r="E111" s="148"/>
      <c r="F111" s="148"/>
      <c r="G111" s="148"/>
      <c r="H111" s="148"/>
      <c r="I111" s="148"/>
    </row>
    <row r="112" spans="1:9">
      <c r="A112" s="148"/>
      <c r="B112" s="148"/>
      <c r="C112" s="148"/>
      <c r="D112" s="148"/>
      <c r="E112" s="148"/>
      <c r="F112" s="148"/>
      <c r="G112" s="148"/>
      <c r="H112" s="148"/>
      <c r="I112" s="148"/>
    </row>
    <row r="113" spans="1:9">
      <c r="A113" s="148"/>
      <c r="B113" s="148"/>
      <c r="C113" s="148"/>
      <c r="D113" s="148"/>
      <c r="E113" s="148"/>
      <c r="F113" s="148"/>
      <c r="G113" s="148"/>
      <c r="H113" s="148"/>
      <c r="I113" s="148"/>
    </row>
    <row r="114" spans="1:9">
      <c r="A114" s="148"/>
      <c r="B114" s="148"/>
      <c r="C114" s="148"/>
      <c r="D114" s="148"/>
      <c r="E114" s="148"/>
      <c r="F114" s="148"/>
      <c r="G114" s="148"/>
      <c r="H114" s="148"/>
      <c r="I114" s="148"/>
    </row>
    <row r="115" spans="1:9">
      <c r="A115" s="148"/>
      <c r="B115" s="148"/>
      <c r="C115" s="148"/>
      <c r="D115" s="148"/>
      <c r="E115" s="148"/>
      <c r="F115" s="148"/>
      <c r="G115" s="148"/>
      <c r="H115" s="148"/>
      <c r="I115" s="148"/>
    </row>
    <row r="116" spans="1:9">
      <c r="A116" s="148"/>
      <c r="B116" s="148"/>
      <c r="C116" s="148"/>
      <c r="D116" s="148"/>
      <c r="E116" s="148"/>
      <c r="F116" s="148"/>
      <c r="G116" s="148"/>
      <c r="H116" s="148"/>
      <c r="I116" s="148"/>
    </row>
    <row r="117" spans="1:9">
      <c r="A117" s="148"/>
      <c r="B117" s="148"/>
      <c r="C117" s="148"/>
      <c r="D117" s="148"/>
      <c r="E117" s="148"/>
      <c r="F117" s="148"/>
      <c r="G117" s="148"/>
      <c r="H117" s="148"/>
      <c r="I117" s="148"/>
    </row>
    <row r="118" spans="1:9">
      <c r="A118" s="148"/>
      <c r="B118" s="148"/>
      <c r="C118" s="148"/>
      <c r="D118" s="148"/>
      <c r="E118" s="148"/>
      <c r="F118" s="148"/>
      <c r="G118" s="148"/>
      <c r="H118" s="148"/>
      <c r="I118" s="148"/>
    </row>
    <row r="119" spans="1:9">
      <c r="A119" s="148"/>
      <c r="B119" s="148"/>
      <c r="C119" s="148"/>
      <c r="D119" s="148"/>
      <c r="E119" s="148"/>
      <c r="F119" s="148"/>
      <c r="G119" s="148"/>
      <c r="H119" s="148"/>
      <c r="I119" s="148"/>
    </row>
    <row r="120" spans="1:9">
      <c r="A120" s="148"/>
      <c r="B120" s="148"/>
      <c r="C120" s="148"/>
      <c r="D120" s="148"/>
      <c r="E120" s="148"/>
      <c r="F120" s="148"/>
      <c r="G120" s="148"/>
      <c r="H120" s="148"/>
      <c r="I120" s="148"/>
    </row>
    <row r="121" spans="1:9">
      <c r="A121" s="148"/>
      <c r="B121" s="148"/>
      <c r="C121" s="148"/>
      <c r="D121" s="148"/>
      <c r="E121" s="148"/>
      <c r="F121" s="148"/>
      <c r="G121" s="148"/>
      <c r="H121" s="148"/>
      <c r="I121" s="148"/>
    </row>
    <row r="122" spans="1:9">
      <c r="A122" s="148"/>
      <c r="B122" s="148"/>
      <c r="C122" s="148"/>
      <c r="D122" s="148"/>
      <c r="E122" s="148"/>
      <c r="F122" s="148"/>
      <c r="G122" s="148"/>
      <c r="H122" s="148"/>
      <c r="I122" s="148"/>
    </row>
  </sheetData>
  <mergeCells count="17">
    <mergeCell ref="A61:A62"/>
    <mergeCell ref="B61:B62"/>
    <mergeCell ref="C61:F61"/>
    <mergeCell ref="G61:G62"/>
    <mergeCell ref="B3:B4"/>
    <mergeCell ref="C3:F3"/>
    <mergeCell ref="G3:G4"/>
    <mergeCell ref="A59:I59"/>
    <mergeCell ref="H61:H62"/>
    <mergeCell ref="I61:I62"/>
    <mergeCell ref="A1:I1"/>
    <mergeCell ref="A57:I57"/>
    <mergeCell ref="A58:I58"/>
    <mergeCell ref="A3:A4"/>
    <mergeCell ref="H3:H4"/>
    <mergeCell ref="I3:I4"/>
    <mergeCell ref="A2:I2"/>
  </mergeCells>
  <phoneticPr fontId="2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rowBreaks count="1" manualBreakCount="1">
    <brk id="56" max="16383" man="1"/>
  </rowBreaks>
  <ignoredErrors>
    <ignoredError sqref="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C01</vt:lpstr>
      <vt:lpstr>C02</vt:lpstr>
      <vt:lpstr>C03</vt:lpstr>
      <vt:lpstr>C04</vt:lpstr>
      <vt:lpstr>C05</vt:lpstr>
      <vt:lpstr>C06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Pablo Meraz</cp:lastModifiedBy>
  <cp:lastPrinted>2011-01-20T20:18:25Z</cp:lastPrinted>
  <dcterms:created xsi:type="dcterms:W3CDTF">2001-09-12T22:45:56Z</dcterms:created>
  <dcterms:modified xsi:type="dcterms:W3CDTF">2013-09-25T17:44:34Z</dcterms:modified>
</cp:coreProperties>
</file>