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21660" windowHeight="4710" tabRatio="893" activeTab="5"/>
  </bookViews>
  <sheets>
    <sheet name="Portada" sheetId="16" r:id="rId1"/>
    <sheet name="Cuadro01" sheetId="15" r:id="rId2"/>
    <sheet name="Cuadro02" sheetId="8" r:id="rId3"/>
    <sheet name="Cuadro03 " sheetId="17" r:id="rId4"/>
    <sheet name="Cuadro04" sheetId="13" r:id="rId5"/>
    <sheet name="Cuadro 05" sheetId="19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3">'Cuadro03 '!$A$1:$K$46</definedName>
  </definedNames>
  <calcPr calcId="125725"/>
</workbook>
</file>

<file path=xl/calcChain.xml><?xml version="1.0" encoding="utf-8"?>
<calcChain xmlns="http://schemas.openxmlformats.org/spreadsheetml/2006/main">
  <c r="A25" i="19"/>
  <c r="L23"/>
  <c r="K23"/>
  <c r="J23"/>
  <c r="I23"/>
  <c r="H23"/>
  <c r="G23"/>
  <c r="F23"/>
  <c r="E23"/>
  <c r="D23"/>
  <c r="C23"/>
  <c r="B23"/>
  <c r="L22"/>
  <c r="K22"/>
  <c r="J22"/>
  <c r="J21" s="1"/>
  <c r="I22"/>
  <c r="H22"/>
  <c r="G22"/>
  <c r="F22"/>
  <c r="F21" s="1"/>
  <c r="E22"/>
  <c r="D22"/>
  <c r="C22"/>
  <c r="B22"/>
  <c r="B21" s="1"/>
  <c r="I21"/>
  <c r="E21"/>
  <c r="L20"/>
  <c r="L21" s="1"/>
  <c r="K20"/>
  <c r="K21" s="1"/>
  <c r="J20"/>
  <c r="I20"/>
  <c r="H20"/>
  <c r="H21" s="1"/>
  <c r="G20"/>
  <c r="G21" s="1"/>
  <c r="F20"/>
  <c r="E20"/>
  <c r="D20"/>
  <c r="D21" s="1"/>
  <c r="C20"/>
  <c r="C21" s="1"/>
  <c r="B20"/>
  <c r="L19"/>
  <c r="K19"/>
  <c r="J19"/>
  <c r="I19"/>
  <c r="H19"/>
  <c r="G19"/>
  <c r="F19"/>
  <c r="E19"/>
  <c r="D19"/>
  <c r="C19"/>
  <c r="B19"/>
  <c r="L16"/>
  <c r="K16"/>
  <c r="J16"/>
  <c r="I16"/>
  <c r="H16"/>
  <c r="G16"/>
  <c r="F16"/>
  <c r="E16"/>
  <c r="D16"/>
  <c r="C16"/>
  <c r="B16"/>
  <c r="L15"/>
  <c r="K15"/>
  <c r="J15"/>
  <c r="I15"/>
  <c r="I14" s="1"/>
  <c r="H15"/>
  <c r="G15"/>
  <c r="F15"/>
  <c r="E15"/>
  <c r="E14" s="1"/>
  <c r="D15"/>
  <c r="C15"/>
  <c r="B15"/>
  <c r="L14"/>
  <c r="H14"/>
  <c r="D14"/>
  <c r="L13"/>
  <c r="K13"/>
  <c r="K14" s="1"/>
  <c r="J13"/>
  <c r="J14" s="1"/>
  <c r="I13"/>
  <c r="H13"/>
  <c r="G13"/>
  <c r="G14" s="1"/>
  <c r="F13"/>
  <c r="F14" s="1"/>
  <c r="E13"/>
  <c r="D13"/>
  <c r="C13"/>
  <c r="C14" s="1"/>
  <c r="B13"/>
  <c r="B14" s="1"/>
  <c r="L12"/>
  <c r="K12"/>
  <c r="J12"/>
  <c r="I12"/>
  <c r="H12"/>
  <c r="G12"/>
  <c r="F12"/>
  <c r="E12"/>
  <c r="D12"/>
  <c r="C12"/>
  <c r="B12"/>
  <c r="L9"/>
  <c r="K9"/>
  <c r="J9"/>
  <c r="I9"/>
  <c r="H9"/>
  <c r="G9"/>
  <c r="F9"/>
  <c r="E9"/>
  <c r="D9"/>
  <c r="C9"/>
  <c r="B9"/>
  <c r="L8"/>
  <c r="L7" s="1"/>
  <c r="K8"/>
  <c r="J8"/>
  <c r="I8"/>
  <c r="H8"/>
  <c r="H7" s="1"/>
  <c r="G8"/>
  <c r="F8"/>
  <c r="E8"/>
  <c r="D8"/>
  <c r="D7" s="1"/>
  <c r="C8"/>
  <c r="B8"/>
  <c r="K7"/>
  <c r="G7"/>
  <c r="C7"/>
  <c r="L6"/>
  <c r="K6"/>
  <c r="J6"/>
  <c r="J7" s="1"/>
  <c r="I6"/>
  <c r="I7" s="1"/>
  <c r="H6"/>
  <c r="G6"/>
  <c r="F6"/>
  <c r="F7" s="1"/>
  <c r="E6"/>
  <c r="E7" s="1"/>
  <c r="D6"/>
  <c r="C6"/>
  <c r="B6"/>
  <c r="B7" s="1"/>
  <c r="L5"/>
  <c r="K5"/>
  <c r="J5"/>
  <c r="I5"/>
  <c r="H5"/>
  <c r="G5"/>
  <c r="F5"/>
  <c r="E5"/>
  <c r="D5"/>
  <c r="C5"/>
  <c r="B5"/>
  <c r="A21" i="17"/>
  <c r="A44"/>
  <c r="C42"/>
  <c r="B42"/>
  <c r="G41"/>
  <c r="F41"/>
  <c r="D41"/>
  <c r="C41"/>
  <c r="B41"/>
  <c r="J19"/>
  <c r="I19"/>
  <c r="G19"/>
  <c r="F19"/>
  <c r="D19"/>
  <c r="C19"/>
  <c r="B19"/>
  <c r="J18"/>
  <c r="I18"/>
  <c r="G18"/>
  <c r="F18"/>
  <c r="D18"/>
  <c r="C18"/>
  <c r="B18"/>
  <c r="G17"/>
  <c r="F17"/>
  <c r="D17"/>
  <c r="C17"/>
  <c r="B17"/>
  <c r="A17" i="15" l="1"/>
  <c r="A16" i="13" s="1"/>
  <c r="E14"/>
  <c r="C14"/>
  <c r="B14"/>
  <c r="E13"/>
  <c r="C13"/>
  <c r="B13"/>
  <c r="E12"/>
  <c r="C12"/>
  <c r="B12"/>
  <c r="E11"/>
  <c r="C11"/>
  <c r="B11"/>
  <c r="F15" i="8"/>
  <c r="E15"/>
  <c r="D15"/>
  <c r="C15"/>
  <c r="B15"/>
  <c r="F14"/>
  <c r="E14"/>
  <c r="D14"/>
  <c r="C14"/>
  <c r="B14"/>
  <c r="F13"/>
  <c r="F30" s="1"/>
  <c r="E13"/>
  <c r="D13"/>
  <c r="C13"/>
  <c r="B13"/>
  <c r="F12"/>
  <c r="E12"/>
  <c r="D12"/>
  <c r="C12"/>
  <c r="B12"/>
  <c r="F15" i="15"/>
  <c r="F32" s="1"/>
  <c r="E15"/>
  <c r="D15"/>
  <c r="C15"/>
  <c r="B15"/>
  <c r="F14"/>
  <c r="E14"/>
  <c r="D14"/>
  <c r="C14"/>
  <c r="B14"/>
  <c r="F13"/>
  <c r="E13"/>
  <c r="D13"/>
  <c r="C13"/>
  <c r="B13"/>
  <c r="F12"/>
  <c r="E12"/>
  <c r="D12"/>
  <c r="C12"/>
  <c r="B12"/>
  <c r="F14" i="13"/>
  <c r="F13"/>
  <c r="F12"/>
  <c r="F11"/>
  <c r="F32" i="8"/>
  <c r="F30" i="15"/>
  <c r="D30" l="1"/>
  <c r="D32"/>
  <c r="D30" i="8"/>
  <c r="D32"/>
  <c r="C10" i="13"/>
  <c r="C8" s="1"/>
  <c r="D14"/>
  <c r="D31" i="8"/>
  <c r="D12" i="13"/>
  <c r="B11" i="15"/>
  <c r="B9" s="1"/>
  <c r="F11"/>
  <c r="F9" s="1"/>
  <c r="C30"/>
  <c r="E30"/>
  <c r="C31"/>
  <c r="C32"/>
  <c r="E32"/>
  <c r="E29" i="8"/>
  <c r="D11"/>
  <c r="D9" s="1"/>
  <c r="F11"/>
  <c r="C30"/>
  <c r="E30"/>
  <c r="E31"/>
  <c r="C32"/>
  <c r="E32"/>
  <c r="D11" i="13"/>
  <c r="E10"/>
  <c r="E8" s="1"/>
  <c r="D13"/>
  <c r="A17" i="8"/>
  <c r="A34" s="1"/>
  <c r="E11"/>
  <c r="E9" s="1"/>
  <c r="A34" i="15"/>
  <c r="F31" i="8"/>
  <c r="C29" i="15"/>
  <c r="E31"/>
  <c r="D29" i="8"/>
  <c r="F29" i="15"/>
  <c r="D31"/>
  <c r="D29"/>
  <c r="F31"/>
  <c r="E11"/>
  <c r="E9" s="1"/>
  <c r="E29"/>
  <c r="C11" i="8"/>
  <c r="C9" s="1"/>
  <c r="B11"/>
  <c r="B9" s="1"/>
  <c r="F29"/>
  <c r="B10" i="13"/>
  <c r="B8" s="1"/>
  <c r="F9" i="8"/>
  <c r="C11" i="15"/>
  <c r="C9" s="1"/>
  <c r="D11"/>
  <c r="D9" s="1"/>
  <c r="C29" i="8"/>
  <c r="C31"/>
  <c r="D8" i="13" l="1"/>
  <c r="E26" i="15"/>
  <c r="C26" i="8"/>
  <c r="E28" i="15"/>
  <c r="E26" i="8"/>
  <c r="D26" i="15"/>
  <c r="F26"/>
  <c r="F8" i="13"/>
  <c r="D26" i="8"/>
  <c r="F26"/>
  <c r="C28" i="15"/>
  <c r="F28"/>
  <c r="C26"/>
  <c r="F28" i="8"/>
  <c r="F10" i="13"/>
  <c r="D28" i="8"/>
  <c r="C28"/>
  <c r="E28"/>
  <c r="D10" i="13"/>
  <c r="D28" i="15"/>
</calcChain>
</file>

<file path=xl/sharedStrings.xml><?xml version="1.0" encoding="utf-8"?>
<sst xmlns="http://schemas.openxmlformats.org/spreadsheetml/2006/main" count="137" uniqueCount="56">
  <si>
    <t>Total</t>
  </si>
  <si>
    <t>Pobres</t>
  </si>
  <si>
    <t>No pobres</t>
  </si>
  <si>
    <t>Dominio</t>
  </si>
  <si>
    <t>Pobreza</t>
  </si>
  <si>
    <t>Relativa</t>
  </si>
  <si>
    <t>Extrema</t>
  </si>
  <si>
    <t>Total Nacional</t>
  </si>
  <si>
    <t>Urbano</t>
  </si>
  <si>
    <t>San Pedro Sula</t>
  </si>
  <si>
    <t>Rural</t>
  </si>
  <si>
    <t>Distrito Central</t>
  </si>
  <si>
    <t>(Valor Absoluto)</t>
  </si>
  <si>
    <t>(Porcentaje)</t>
  </si>
  <si>
    <t xml:space="preserve">Relativa </t>
  </si>
  <si>
    <t xml:space="preserve">Extrema </t>
  </si>
  <si>
    <t>%</t>
  </si>
  <si>
    <t>6. Canasta Básica: Además de los alimentos básicos, satisface necesidades básicas como ser vivienda, educación, salud, transporte etc.</t>
  </si>
  <si>
    <t>Cuadro 2.  Personas que viven en hogares por nivel de pobreza según dominio</t>
  </si>
  <si>
    <t>Hogares por nivel de pobreza según dominio</t>
  </si>
  <si>
    <t>Resto urbano</t>
  </si>
  <si>
    <t>1. Pobreza medida por el Método de la Línea de Pobreza, definida como el costo de la Canasta Básica.</t>
  </si>
  <si>
    <t>2. Pobres: Hogares cuyos ingresos percápita, se encuentran por debajo de la Línea de Pobreza.</t>
  </si>
  <si>
    <t>4. Pobreza extrema: Hogares que tienen un ingreso percápita inferior al costo de la Canasta Básica de Alimentos.</t>
  </si>
  <si>
    <t>5. Canasta Básica de Alimentos: Es la canasta de alimentos observada, ajustada para satisfacer  los requerimientos nutricionales necesarios para desarrollar  un nivel de actividad medio.</t>
  </si>
  <si>
    <t>Pobres 2/</t>
  </si>
  <si>
    <r>
      <t>Relativa</t>
    </r>
    <r>
      <rPr>
        <b/>
        <sz val="5"/>
        <rFont val="Arial"/>
        <family val="2"/>
      </rPr>
      <t xml:space="preserve"> 3/</t>
    </r>
  </si>
  <si>
    <t>Extrema 4/</t>
  </si>
  <si>
    <t>Vive con mas de 1 Dolar por dia</t>
  </si>
  <si>
    <t>Vive con 1 dolar o menos por dia</t>
  </si>
  <si>
    <t>No</t>
  </si>
  <si>
    <t>Resto Urbano</t>
  </si>
  <si>
    <t>Personas que viven en hogares por nivel de pobreza según dominio</t>
  </si>
  <si>
    <t>Cuadro 1.  Hogares por nivel de pobreza según dominio 1/</t>
  </si>
  <si>
    <t>3. Pobreza relativa: Hogares cuyo ingreso es menor que el costo de la Canasta Básica 6/  y mayor que el costo da la Canasta Básica de Alimentos 5/.</t>
  </si>
  <si>
    <t>Alimentos          (Lps/mes/persona) 5/</t>
  </si>
  <si>
    <t>Básica         (Lps/mes/persona) 6/</t>
  </si>
  <si>
    <t>Costo canasta básica( Mayo)</t>
  </si>
  <si>
    <t>Cuadro 3. Personas que viven en Hogares con ingreso
percapita, de un dolar o menos por dia.</t>
  </si>
  <si>
    <t>Cuadro 3. Hogares por nivel de pobreza</t>
  </si>
  <si>
    <t xml:space="preserve"> Periodo 2001- 2012</t>
  </si>
  <si>
    <t>Período</t>
  </si>
  <si>
    <t>Número de Hogares</t>
  </si>
  <si>
    <r>
      <t>Canasta Básica (</t>
    </r>
    <r>
      <rPr>
        <b/>
        <u val="singleAccounting"/>
        <sz val="7"/>
        <rFont val="Arial"/>
        <family val="2"/>
      </rPr>
      <t>Lps/mes/hogar)</t>
    </r>
  </si>
  <si>
    <t>* Año 2000: Encuesta no realizada debido al cierre de la Dirección General de Estadística y Censo.</t>
  </si>
  <si>
    <t xml:space="preserve"> Nota: Solo incluye los hogares que declaran ingreso</t>
  </si>
  <si>
    <t xml:space="preserve"> Hogares por nivel de pobreza </t>
  </si>
  <si>
    <t xml:space="preserve">                                                                        (Porcentaje)</t>
  </si>
  <si>
    <t>Tasa de cambio: 20.44 lempiras por un dólar Americano. Dato correspondiente al promedio de las subastas realizadas por el BCH del mes de mayo de 2013</t>
  </si>
  <si>
    <t>Cuadro No. 5 Indicadores de Pobreza</t>
  </si>
  <si>
    <t>Indicador</t>
  </si>
  <si>
    <t>Hogares</t>
  </si>
  <si>
    <t xml:space="preserve">Incidencia </t>
  </si>
  <si>
    <t>Brecha</t>
  </si>
  <si>
    <t>Intensidad</t>
  </si>
  <si>
    <t>Severidad</t>
  </si>
</sst>
</file>

<file path=xl/styles.xml><?xml version="1.0" encoding="utf-8"?>
<styleSheet xmlns="http://schemas.openxmlformats.org/spreadsheetml/2006/main">
  <numFmts count="10">
    <numFmt numFmtId="164" formatCode="_ * #,##0.00_ ;_ * \-#,##0.00_ ;_ * &quot;-&quot;??_ ;_ @_ "/>
    <numFmt numFmtId="165" formatCode="_-* #,##0_-;\-* #,##0_-;_-* &quot;-&quot;_-;_-@_-"/>
    <numFmt numFmtId="166" formatCode="_-* #,##0.00_-;\-* #,##0.00_-;_-* &quot;-&quot;??_-;_-@_-"/>
    <numFmt numFmtId="167" formatCode="&quot;L.&quot;\ #,##0_);\(&quot;L.&quot;\ #,##0\)"/>
    <numFmt numFmtId="168" formatCode="_-* #,##0.0_-;\-* #,##0.0_-;_-* &quot;-&quot;??_-;_-@_-"/>
    <numFmt numFmtId="169" formatCode="_-* #,##0.0_-;\-* #,##0.0_-;_-* &quot;-&quot;?_-;_-@_-"/>
    <numFmt numFmtId="170" formatCode="_-* #,##0_-;\-* #,##0_-;_-* &quot;-&quot;??_-;_-@_-"/>
    <numFmt numFmtId="171" formatCode="0.0"/>
    <numFmt numFmtId="172" formatCode="#,##0.0"/>
    <numFmt numFmtId="173" formatCode="_(* #,##0.0_);_(* \(#,##0.0\);_(* &quot;-&quot;??_);_(@_)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 val="singleAccounting"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5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u val="singleAccounting"/>
      <sz val="7"/>
      <name val="Arial"/>
      <family val="2"/>
    </font>
    <font>
      <sz val="6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0" borderId="0"/>
  </cellStyleXfs>
  <cellXfs count="145">
    <xf numFmtId="0" fontId="0" fillId="0" borderId="0" xfId="0"/>
    <xf numFmtId="168" fontId="3" fillId="0" borderId="0" xfId="1" applyNumberFormat="1" applyFont="1"/>
    <xf numFmtId="170" fontId="3" fillId="0" borderId="0" xfId="1" applyNumberFormat="1" applyFont="1"/>
    <xf numFmtId="0" fontId="5" fillId="0" borderId="0" xfId="10" applyFont="1" applyFill="1" applyBorder="1" applyAlignment="1">
      <alignment horizontal="center"/>
    </xf>
    <xf numFmtId="0" fontId="3" fillId="0" borderId="0" xfId="10"/>
    <xf numFmtId="165" fontId="5" fillId="0" borderId="1" xfId="10" applyNumberFormat="1" applyFont="1" applyBorder="1" applyAlignment="1">
      <alignment horizontal="center"/>
    </xf>
    <xf numFmtId="165" fontId="5" fillId="0" borderId="0" xfId="10" applyNumberFormat="1" applyFont="1" applyBorder="1" applyAlignment="1">
      <alignment horizontal="center"/>
    </xf>
    <xf numFmtId="0" fontId="4" fillId="0" borderId="0" xfId="10" applyFont="1" applyBorder="1"/>
    <xf numFmtId="165" fontId="4" fillId="0" borderId="0" xfId="10" applyNumberFormat="1" applyFont="1" applyBorder="1"/>
    <xf numFmtId="0" fontId="5" fillId="0" borderId="0" xfId="10" applyFont="1" applyBorder="1"/>
    <xf numFmtId="165" fontId="5" fillId="0" borderId="0" xfId="10" applyNumberFormat="1" applyFont="1" applyBorder="1"/>
    <xf numFmtId="0" fontId="3" fillId="0" borderId="0" xfId="10" applyBorder="1"/>
    <xf numFmtId="165" fontId="3" fillId="0" borderId="0" xfId="10" applyNumberFormat="1" applyBorder="1"/>
    <xf numFmtId="0" fontId="3" fillId="0" borderId="0" xfId="10" applyBorder="1" applyAlignment="1">
      <alignment horizontal="left" indent="2"/>
    </xf>
    <xf numFmtId="169" fontId="5" fillId="0" borderId="0" xfId="10" applyNumberFormat="1" applyFont="1" applyBorder="1"/>
    <xf numFmtId="171" fontId="3" fillId="0" borderId="0" xfId="10" applyNumberFormat="1" applyBorder="1"/>
    <xf numFmtId="169" fontId="3" fillId="0" borderId="0" xfId="10" applyNumberFormat="1" applyBorder="1"/>
    <xf numFmtId="170" fontId="3" fillId="0" borderId="0" xfId="1" applyNumberFormat="1" applyFont="1" applyBorder="1"/>
    <xf numFmtId="170" fontId="4" fillId="0" borderId="0" xfId="1" applyNumberFormat="1" applyFont="1" applyBorder="1"/>
    <xf numFmtId="0" fontId="7" fillId="0" borderId="0" xfId="10" applyFont="1" applyFill="1" applyBorder="1" applyAlignment="1"/>
    <xf numFmtId="0" fontId="7" fillId="0" borderId="0" xfId="10" applyFont="1" applyFill="1" applyBorder="1" applyAlignment="1">
      <alignment horizontal="left" indent="1"/>
    </xf>
    <xf numFmtId="166" fontId="3" fillId="0" borderId="0" xfId="10" applyNumberFormat="1"/>
    <xf numFmtId="168" fontId="3" fillId="0" borderId="0" xfId="1" applyNumberFormat="1" applyFont="1" applyBorder="1"/>
    <xf numFmtId="168" fontId="3" fillId="0" borderId="0" xfId="10" applyNumberFormat="1"/>
    <xf numFmtId="0" fontId="3" fillId="0" borderId="0" xfId="11"/>
    <xf numFmtId="0" fontId="8" fillId="0" borderId="0" xfId="10" applyFont="1" applyBorder="1" applyAlignment="1">
      <alignment horizontal="left" indent="1"/>
    </xf>
    <xf numFmtId="0" fontId="3" fillId="0" borderId="0" xfId="10" applyFont="1" applyBorder="1" applyAlignment="1">
      <alignment horizontal="left" indent="2"/>
    </xf>
    <xf numFmtId="0" fontId="5" fillId="0" borderId="1" xfId="10" applyFont="1" applyBorder="1" applyAlignment="1">
      <alignment horizontal="center"/>
    </xf>
    <xf numFmtId="165" fontId="5" fillId="0" borderId="2" xfId="10" applyNumberFormat="1" applyFont="1" applyBorder="1" applyAlignment="1">
      <alignment horizontal="center"/>
    </xf>
    <xf numFmtId="49" fontId="5" fillId="0" borderId="0" xfId="10" applyNumberFormat="1" applyFont="1" applyFill="1" applyBorder="1" applyAlignment="1">
      <alignment horizontal="center"/>
    </xf>
    <xf numFmtId="0" fontId="3" fillId="0" borderId="0" xfId="10" applyBorder="1" applyAlignment="1">
      <alignment vertical="center" wrapText="1"/>
    </xf>
    <xf numFmtId="0" fontId="3" fillId="0" borderId="1" xfId="10" applyBorder="1"/>
    <xf numFmtId="165" fontId="3" fillId="0" borderId="1" xfId="10" applyNumberFormat="1" applyBorder="1"/>
    <xf numFmtId="165" fontId="6" fillId="0" borderId="1" xfId="10" applyNumberFormat="1" applyFont="1" applyBorder="1" applyAlignment="1">
      <alignment horizontal="center"/>
    </xf>
    <xf numFmtId="0" fontId="3" fillId="0" borderId="2" xfId="10" applyBorder="1"/>
    <xf numFmtId="0" fontId="5" fillId="0" borderId="2" xfId="10" applyFont="1" applyBorder="1" applyAlignment="1">
      <alignment horizontal="center"/>
    </xf>
    <xf numFmtId="1" fontId="3" fillId="0" borderId="1" xfId="10" applyNumberFormat="1" applyBorder="1" applyAlignment="1">
      <alignment horizontal="center"/>
    </xf>
    <xf numFmtId="169" fontId="3" fillId="0" borderId="1" xfId="10" applyNumberFormat="1" applyBorder="1" applyAlignment="1">
      <alignment horizontal="right" vertical="justify" indent="2"/>
    </xf>
    <xf numFmtId="0" fontId="11" fillId="0" borderId="0" xfId="10" applyFont="1" applyFill="1" applyBorder="1" applyAlignment="1"/>
    <xf numFmtId="0" fontId="13" fillId="0" borderId="0" xfId="10" applyFont="1" applyAlignment="1">
      <alignment horizontal="left"/>
    </xf>
    <xf numFmtId="170" fontId="5" fillId="0" borderId="0" xfId="1" applyNumberFormat="1" applyFont="1" applyBorder="1"/>
    <xf numFmtId="166" fontId="3" fillId="0" borderId="1" xfId="10" applyNumberFormat="1" applyBorder="1"/>
    <xf numFmtId="0" fontId="9" fillId="0" borderId="0" xfId="10" applyFont="1" applyBorder="1" applyAlignment="1">
      <alignment horizontal="left"/>
    </xf>
    <xf numFmtId="165" fontId="5" fillId="0" borderId="1" xfId="10" applyNumberFormat="1" applyFont="1" applyBorder="1" applyAlignment="1"/>
    <xf numFmtId="49" fontId="5" fillId="0" borderId="1" xfId="10" applyNumberFormat="1" applyFont="1" applyFill="1" applyBorder="1" applyAlignment="1">
      <alignment horizontal="center"/>
    </xf>
    <xf numFmtId="0" fontId="3" fillId="0" borderId="0" xfId="10" applyBorder="1" applyAlignment="1">
      <alignment horizontal="left" indent="1"/>
    </xf>
    <xf numFmtId="0" fontId="4" fillId="0" borderId="0" xfId="0" applyFont="1"/>
    <xf numFmtId="0" fontId="5" fillId="0" borderId="0" xfId="10" applyFont="1" applyFill="1" applyBorder="1" applyAlignment="1">
      <alignment horizontal="left"/>
    </xf>
    <xf numFmtId="170" fontId="5" fillId="0" borderId="0" xfId="1" applyNumberFormat="1" applyFont="1"/>
    <xf numFmtId="170" fontId="4" fillId="0" borderId="0" xfId="1" applyNumberFormat="1" applyFont="1"/>
    <xf numFmtId="0" fontId="10" fillId="0" borderId="0" xfId="10" applyFont="1" applyBorder="1" applyAlignment="1">
      <alignment horizontal="left" indent="1"/>
    </xf>
    <xf numFmtId="0" fontId="13" fillId="0" borderId="0" xfId="10" applyFont="1"/>
    <xf numFmtId="166" fontId="3" fillId="0" borderId="0" xfId="10" applyNumberFormat="1" applyBorder="1"/>
    <xf numFmtId="0" fontId="9" fillId="0" borderId="0" xfId="10" applyFont="1"/>
    <xf numFmtId="168" fontId="5" fillId="0" borderId="0" xfId="1" applyNumberFormat="1" applyFont="1" applyBorder="1"/>
    <xf numFmtId="170" fontId="5" fillId="0" borderId="0" xfId="10" applyNumberFormat="1" applyFont="1" applyFill="1"/>
    <xf numFmtId="3" fontId="5" fillId="0" borderId="0" xfId="0" applyNumberFormat="1" applyFont="1" applyAlignment="1">
      <alignment horizontal="center" vertical="center" wrapText="1"/>
    </xf>
    <xf numFmtId="3" fontId="4" fillId="0" borderId="0" xfId="0" applyNumberFormat="1" applyFont="1"/>
    <xf numFmtId="3" fontId="5" fillId="0" borderId="3" xfId="0" applyNumberFormat="1" applyFont="1" applyBorder="1" applyAlignment="1">
      <alignment horizontal="center" vertical="center" wrapText="1"/>
    </xf>
    <xf numFmtId="3" fontId="5" fillId="0" borderId="0" xfId="0" applyNumberFormat="1" applyFont="1"/>
    <xf numFmtId="170" fontId="5" fillId="0" borderId="0" xfId="1" applyNumberFormat="1" applyFont="1" applyFill="1" applyBorder="1" applyAlignment="1">
      <alignment horizontal="right"/>
    </xf>
    <xf numFmtId="173" fontId="5" fillId="0" borderId="0" xfId="0" applyNumberFormat="1" applyFont="1"/>
    <xf numFmtId="173" fontId="5" fillId="0" borderId="0" xfId="1" applyNumberFormat="1" applyFont="1"/>
    <xf numFmtId="170" fontId="0" fillId="0" borderId="0" xfId="1" applyNumberFormat="1" applyFont="1" applyFill="1"/>
    <xf numFmtId="170" fontId="4" fillId="0" borderId="0" xfId="1" applyNumberFormat="1" applyFont="1" applyFill="1" applyBorder="1" applyAlignment="1">
      <alignment horizontal="right"/>
    </xf>
    <xf numFmtId="173" fontId="4" fillId="0" borderId="0" xfId="0" applyNumberFormat="1" applyFont="1"/>
    <xf numFmtId="173" fontId="4" fillId="0" borderId="0" xfId="1" applyNumberFormat="1" applyFont="1"/>
    <xf numFmtId="3" fontId="4" fillId="0" borderId="0" xfId="0" applyNumberFormat="1" applyFont="1" applyAlignment="1">
      <alignment horizontal="left" indent="1"/>
    </xf>
    <xf numFmtId="3" fontId="4" fillId="0" borderId="1" xfId="0" applyNumberFormat="1" applyFont="1" applyBorder="1"/>
    <xf numFmtId="0" fontId="8" fillId="0" borderId="0" xfId="10" applyFont="1" applyBorder="1" applyAlignment="1">
      <alignment horizontal="left"/>
    </xf>
    <xf numFmtId="172" fontId="5" fillId="0" borderId="1" xfId="10" applyNumberFormat="1" applyFont="1" applyBorder="1" applyAlignment="1">
      <alignment horizontal="center" vertical="center" wrapText="1"/>
    </xf>
    <xf numFmtId="0" fontId="3" fillId="0" borderId="0" xfId="10" applyFont="1" applyBorder="1"/>
    <xf numFmtId="165" fontId="3" fillId="0" borderId="0" xfId="10" applyNumberFormat="1" applyFont="1" applyBorder="1"/>
    <xf numFmtId="172" fontId="3" fillId="0" borderId="1" xfId="10" applyNumberFormat="1" applyBorder="1"/>
    <xf numFmtId="165" fontId="5" fillId="0" borderId="3" xfId="10" applyNumberFormat="1" applyFont="1" applyBorder="1" applyAlignment="1">
      <alignment horizontal="center" vertical="center"/>
    </xf>
    <xf numFmtId="0" fontId="5" fillId="0" borderId="1" xfId="10" applyFont="1" applyBorder="1" applyAlignment="1">
      <alignment horizontal="center" vertical="center"/>
    </xf>
    <xf numFmtId="165" fontId="5" fillId="0" borderId="1" xfId="10" applyNumberFormat="1" applyFont="1" applyBorder="1" applyAlignment="1">
      <alignment horizontal="center" vertical="center"/>
    </xf>
    <xf numFmtId="0" fontId="16" fillId="0" borderId="0" xfId="10" applyFont="1"/>
    <xf numFmtId="170" fontId="3" fillId="0" borderId="0" xfId="10" applyNumberFormat="1"/>
    <xf numFmtId="168" fontId="3" fillId="0" borderId="0" xfId="1" applyNumberFormat="1" applyFont="1" applyFill="1"/>
    <xf numFmtId="0" fontId="3" fillId="0" borderId="0" xfId="10" applyFill="1"/>
    <xf numFmtId="165" fontId="5" fillId="0" borderId="1" xfId="10" applyNumberFormat="1" applyFont="1" applyBorder="1" applyAlignment="1">
      <alignment horizontal="center" vertical="center" wrapText="1"/>
    </xf>
    <xf numFmtId="0" fontId="3" fillId="0" borderId="0" xfId="10" applyFont="1" applyFill="1"/>
    <xf numFmtId="0" fontId="4" fillId="0" borderId="0" xfId="0" applyFont="1" applyFill="1"/>
    <xf numFmtId="0" fontId="5" fillId="0" borderId="0" xfId="10" applyFont="1" applyFill="1" applyBorder="1" applyAlignment="1">
      <alignment horizontal="center"/>
    </xf>
    <xf numFmtId="0" fontId="2" fillId="0" borderId="0" xfId="12"/>
    <xf numFmtId="170" fontId="3" fillId="0" borderId="0" xfId="13" applyNumberFormat="1" applyFont="1" applyBorder="1"/>
    <xf numFmtId="0" fontId="2" fillId="0" borderId="0" xfId="14"/>
    <xf numFmtId="165" fontId="6" fillId="0" borderId="2" xfId="10" applyNumberFormat="1" applyFont="1" applyBorder="1" applyAlignment="1">
      <alignment horizontal="center"/>
    </xf>
    <xf numFmtId="170" fontId="3" fillId="0" borderId="0" xfId="13" applyNumberFormat="1" applyFont="1" applyBorder="1" applyAlignment="1">
      <alignment horizontal="justify" vertical="justify" indent="1"/>
    </xf>
    <xf numFmtId="171" fontId="3" fillId="0" borderId="0" xfId="10" applyNumberFormat="1" applyBorder="1" applyAlignment="1">
      <alignment horizontal="justify" vertical="justify" indent="1"/>
    </xf>
    <xf numFmtId="3" fontId="3" fillId="0" borderId="0" xfId="13" applyNumberFormat="1" applyFont="1"/>
    <xf numFmtId="3" fontId="3" fillId="0" borderId="0" xfId="10" applyNumberFormat="1"/>
    <xf numFmtId="3" fontId="3" fillId="0" borderId="0" xfId="10" applyNumberFormat="1" applyAlignment="1">
      <alignment horizontal="center"/>
    </xf>
    <xf numFmtId="172" fontId="3" fillId="0" borderId="0" xfId="10" applyNumberFormat="1" applyBorder="1" applyAlignment="1">
      <alignment horizontal="center"/>
    </xf>
    <xf numFmtId="3" fontId="3" fillId="0" borderId="0" xfId="13" applyNumberFormat="1" applyFont="1" applyBorder="1"/>
    <xf numFmtId="3" fontId="3" fillId="0" borderId="0" xfId="10" applyNumberFormat="1" applyBorder="1"/>
    <xf numFmtId="3" fontId="3" fillId="0" borderId="0" xfId="10" applyNumberFormat="1" applyBorder="1" applyAlignment="1">
      <alignment horizontal="center"/>
    </xf>
    <xf numFmtId="0" fontId="3" fillId="0" borderId="1" xfId="10" applyBorder="1" applyAlignment="1">
      <alignment horizontal="left" indent="2"/>
    </xf>
    <xf numFmtId="3" fontId="3" fillId="0" borderId="1" xfId="13" applyNumberFormat="1" applyFont="1" applyBorder="1"/>
    <xf numFmtId="3" fontId="3" fillId="0" borderId="1" xfId="10" applyNumberFormat="1" applyBorder="1"/>
    <xf numFmtId="3" fontId="3" fillId="0" borderId="1" xfId="10" applyNumberFormat="1" applyBorder="1" applyAlignment="1">
      <alignment horizontal="center"/>
    </xf>
    <xf numFmtId="172" fontId="3" fillId="0" borderId="1" xfId="10" applyNumberFormat="1" applyBorder="1" applyAlignment="1">
      <alignment horizontal="center"/>
    </xf>
    <xf numFmtId="169" fontId="3" fillId="0" borderId="0" xfId="13" applyNumberFormat="1" applyFont="1" applyBorder="1"/>
    <xf numFmtId="0" fontId="11" fillId="0" borderId="0" xfId="10" applyFont="1"/>
    <xf numFmtId="0" fontId="18" fillId="0" borderId="0" xfId="10" applyFont="1"/>
    <xf numFmtId="0" fontId="5" fillId="0" borderId="0" xfId="10" applyFont="1" applyAlignment="1">
      <alignment horizontal="left"/>
    </xf>
    <xf numFmtId="0" fontId="5" fillId="0" borderId="0" xfId="10" applyFont="1" applyAlignment="1">
      <alignment horizontal="center"/>
    </xf>
    <xf numFmtId="0" fontId="5" fillId="0" borderId="0" xfId="10" applyFont="1" applyBorder="1" applyAlignment="1">
      <alignment horizontal="center"/>
    </xf>
    <xf numFmtId="0" fontId="3" fillId="0" borderId="0" xfId="10" applyBorder="1" applyAlignment="1">
      <alignment horizontal="center" vertical="center" wrapText="1"/>
    </xf>
    <xf numFmtId="1" fontId="3" fillId="0" borderId="0" xfId="10" applyNumberFormat="1" applyBorder="1" applyAlignment="1">
      <alignment horizontal="center"/>
    </xf>
    <xf numFmtId="171" fontId="3" fillId="0" borderId="0" xfId="10" applyNumberFormat="1" applyBorder="1" applyAlignment="1">
      <alignment horizontal="center"/>
    </xf>
    <xf numFmtId="171" fontId="3" fillId="0" borderId="1" xfId="10" applyNumberFormat="1" applyBorder="1" applyAlignment="1">
      <alignment horizontal="center"/>
    </xf>
    <xf numFmtId="172" fontId="3" fillId="0" borderId="0" xfId="10" applyNumberFormat="1" applyFont="1" applyFill="1" applyBorder="1" applyAlignment="1">
      <alignment horizontal="center"/>
    </xf>
    <xf numFmtId="0" fontId="8" fillId="0" borderId="0" xfId="10" applyFont="1"/>
    <xf numFmtId="0" fontId="2" fillId="0" borderId="1" xfId="12" applyBorder="1"/>
    <xf numFmtId="0" fontId="20" fillId="0" borderId="0" xfId="16" applyFont="1" applyBorder="1"/>
    <xf numFmtId="0" fontId="1" fillId="0" borderId="0" xfId="16"/>
    <xf numFmtId="0" fontId="20" fillId="0" borderId="4" xfId="16" applyFont="1" applyBorder="1"/>
    <xf numFmtId="0" fontId="19" fillId="0" borderId="5" xfId="16" applyFont="1" applyFill="1" applyBorder="1" applyAlignment="1">
      <alignment horizontal="center"/>
    </xf>
    <xf numFmtId="0" fontId="19" fillId="0" borderId="5" xfId="16" applyFont="1" applyFill="1" applyBorder="1" applyAlignment="1">
      <alignment horizontal="center" vertical="center"/>
    </xf>
    <xf numFmtId="0" fontId="19" fillId="0" borderId="0" xfId="16" applyFont="1" applyBorder="1"/>
    <xf numFmtId="0" fontId="19" fillId="0" borderId="0" xfId="16" applyFont="1" applyBorder="1" applyAlignment="1">
      <alignment horizontal="left" indent="1"/>
    </xf>
    <xf numFmtId="3" fontId="19" fillId="0" borderId="0" xfId="16" applyNumberFormat="1" applyFont="1" applyBorder="1" applyAlignment="1">
      <alignment horizontal="right"/>
    </xf>
    <xf numFmtId="0" fontId="20" fillId="0" borderId="0" xfId="16" applyFont="1" applyBorder="1" applyAlignment="1">
      <alignment horizontal="left" indent="1"/>
    </xf>
    <xf numFmtId="2" fontId="20" fillId="0" borderId="0" xfId="16" applyNumberFormat="1" applyFont="1" applyBorder="1" applyAlignment="1">
      <alignment horizontal="right"/>
    </xf>
    <xf numFmtId="0" fontId="20" fillId="0" borderId="0" xfId="16" applyFont="1" applyBorder="1" applyAlignment="1">
      <alignment horizontal="right"/>
    </xf>
    <xf numFmtId="0" fontId="19" fillId="0" borderId="0" xfId="16" applyFont="1" applyBorder="1" applyAlignment="1">
      <alignment horizontal="right"/>
    </xf>
    <xf numFmtId="0" fontId="20" fillId="0" borderId="4" xfId="16" applyFont="1" applyBorder="1" applyAlignment="1">
      <alignment horizontal="left" indent="1"/>
    </xf>
    <xf numFmtId="0" fontId="19" fillId="0" borderId="6" xfId="16" applyFont="1" applyFill="1" applyBorder="1" applyAlignment="1">
      <alignment horizontal="center" vertical="center"/>
    </xf>
    <xf numFmtId="170" fontId="19" fillId="0" borderId="0" xfId="1" applyNumberFormat="1" applyFont="1" applyBorder="1" applyAlignment="1">
      <alignment horizontal="right"/>
    </xf>
    <xf numFmtId="165" fontId="5" fillId="0" borderId="3" xfId="10" applyNumberFormat="1" applyFont="1" applyBorder="1" applyAlignment="1">
      <alignment horizontal="center"/>
    </xf>
    <xf numFmtId="165" fontId="5" fillId="0" borderId="2" xfId="10" applyNumberFormat="1" applyFont="1" applyBorder="1" applyAlignment="1">
      <alignment horizontal="center" vertical="center" wrapText="1"/>
    </xf>
    <xf numFmtId="165" fontId="5" fillId="0" borderId="1" xfId="10" applyNumberFormat="1" applyFont="1" applyBorder="1" applyAlignment="1">
      <alignment horizontal="center" vertical="center" wrapText="1"/>
    </xf>
    <xf numFmtId="0" fontId="5" fillId="0" borderId="0" xfId="10" applyFont="1" applyFill="1" applyBorder="1" applyAlignment="1">
      <alignment horizontal="center"/>
    </xf>
    <xf numFmtId="0" fontId="5" fillId="0" borderId="2" xfId="10" applyFont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49" fontId="5" fillId="0" borderId="0" xfId="10" applyNumberFormat="1" applyFont="1" applyFill="1" applyBorder="1" applyAlignment="1">
      <alignment horizontal="center"/>
    </xf>
    <xf numFmtId="0" fontId="5" fillId="0" borderId="0" xfId="10" applyFont="1" applyBorder="1" applyAlignment="1">
      <alignment horizontal="center"/>
    </xf>
    <xf numFmtId="0" fontId="5" fillId="0" borderId="0" xfId="10" applyFont="1" applyAlignment="1">
      <alignment horizontal="center"/>
    </xf>
    <xf numFmtId="0" fontId="3" fillId="0" borderId="1" xfId="10" applyBorder="1" applyAlignment="1">
      <alignment horizontal="center" vertical="center" wrapText="1"/>
    </xf>
    <xf numFmtId="165" fontId="6" fillId="0" borderId="2" xfId="1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19" fillId="0" borderId="0" xfId="16" applyFont="1" applyBorder="1" applyAlignment="1">
      <alignment horizontal="center"/>
    </xf>
  </cellXfs>
  <cellStyles count="17">
    <cellStyle name="Millares" xfId="1" builtinId="3"/>
    <cellStyle name="Millares 2" xfId="2"/>
    <cellStyle name="Millares 3" xfId="3"/>
    <cellStyle name="Millares 4" xfId="4"/>
    <cellStyle name="Millares 5" xfId="5"/>
    <cellStyle name="Millares 6" xfId="6"/>
    <cellStyle name="Millares 7" xfId="7"/>
    <cellStyle name="Millares 8" xfId="8"/>
    <cellStyle name="Millares 8 2" xfId="13"/>
    <cellStyle name="Millares 9" xfId="15"/>
    <cellStyle name="Normal" xfId="0" builtinId="0"/>
    <cellStyle name="Normal 2" xfId="9"/>
    <cellStyle name="Normal 2 2" xfId="14"/>
    <cellStyle name="Normal 3" xfId="12"/>
    <cellStyle name="Normal 3 2" xfId="16"/>
    <cellStyle name="Normal_Calculo de la Pobreza" xfId="10"/>
    <cellStyle name="Normal_PP3 Calculo Final de Pobreza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12</xdr:col>
      <xdr:colOff>438150</xdr:colOff>
      <xdr:row>20</xdr:row>
      <xdr:rowOff>38100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8639175" cy="28956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inculos/7.%20Pobrez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Cuadro%20Resume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davila\Escritorio\Quemar\CD%20DIA%20ESTADISTICA\1.%20Hogares%20Mayo%202010\AutoPlay\Docs\Cuadros%20de%20Pobre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wbanegas\Mis%20documentos\a&#241;o%202012\hogares\CUADROS%20EPHPM%202001-2011\2011\Mayo%2011\13.%20Cuadros%20de%20Pobrez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wbanegas\Mis%20documentos\a&#241;o%202012\hogares\XLIII%20EPHPM%20MAYO%202012\publicacion%20texto%20FINAL\XLIII%20EPHPM\XLIII%20EPHPM%20MAYO%202012\7.%20Cuadros%20de%20Pobreza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banegas\Mis%20documentos\A&#209;O%202011\HOGARES\MAYO%202011\Publicacion\attachments_24_09_2010\publicacion%20rev%202%20290711\Publicacion\Copia%20de%20Indicadores%20de%20pobrez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breza"/>
    </sheetNames>
    <sheetDataSet>
      <sheetData sheetId="0">
        <row r="7">
          <cell r="C7">
            <v>254904.7045237218</v>
          </cell>
          <cell r="D7">
            <v>1093015.5034441298</v>
          </cell>
          <cell r="E7">
            <v>123732.92563943281</v>
          </cell>
          <cell r="F7">
            <v>463440.55715450866</v>
          </cell>
          <cell r="G7">
            <v>131171.77888428851</v>
          </cell>
          <cell r="H7">
            <v>629574.94628961897</v>
          </cell>
          <cell r="I7">
            <v>77364.073746498892</v>
          </cell>
          <cell r="J7">
            <v>356816.99397824344</v>
          </cell>
          <cell r="K7">
            <v>53807.705137789148</v>
          </cell>
          <cell r="L7">
            <v>272757.95231137355</v>
          </cell>
        </row>
        <row r="8">
          <cell r="C8">
            <v>164581.01809518351</v>
          </cell>
          <cell r="D8">
            <v>676959.28621236095</v>
          </cell>
          <cell r="E8">
            <v>75694.292159413089</v>
          </cell>
          <cell r="F8">
            <v>278518.95024561166</v>
          </cell>
          <cell r="G8">
            <v>88886.725935768307</v>
          </cell>
          <cell r="H8">
            <v>398440.3359667405</v>
          </cell>
          <cell r="I8">
            <v>56410.270109276724</v>
          </cell>
          <cell r="J8">
            <v>247268.02105408194</v>
          </cell>
          <cell r="K8">
            <v>32476.455826491168</v>
          </cell>
          <cell r="L8">
            <v>151172.31491265705</v>
          </cell>
        </row>
        <row r="9">
          <cell r="C9">
            <v>507643.2485729864</v>
          </cell>
          <cell r="D9">
            <v>2195231.5737887993</v>
          </cell>
          <cell r="E9">
            <v>168000.63488197624</v>
          </cell>
          <cell r="F9">
            <v>606558.11168789538</v>
          </cell>
          <cell r="G9">
            <v>339642.61369102338</v>
          </cell>
          <cell r="H9">
            <v>1588673.4621009566</v>
          </cell>
          <cell r="I9">
            <v>156976.84025343761</v>
          </cell>
          <cell r="J9">
            <v>684672.42113717273</v>
          </cell>
          <cell r="K9">
            <v>182665.77343758871</v>
          </cell>
          <cell r="L9">
            <v>904001.04096379515</v>
          </cell>
        </row>
        <row r="10">
          <cell r="C10">
            <v>960922.93069329101</v>
          </cell>
          <cell r="D10">
            <v>4533055.7980148578</v>
          </cell>
          <cell r="E10">
            <v>302668.91705044353</v>
          </cell>
          <cell r="F10">
            <v>1194975.2632827314</v>
          </cell>
          <cell r="G10">
            <v>658254.01364284742</v>
          </cell>
          <cell r="H10">
            <v>3338080.5347321206</v>
          </cell>
          <cell r="I10">
            <v>123568.00167765467</v>
          </cell>
          <cell r="J10">
            <v>566086.82180327841</v>
          </cell>
          <cell r="K10">
            <v>534686.01196519274</v>
          </cell>
          <cell r="L10">
            <v>2771993.7129288488</v>
          </cell>
        </row>
        <row r="18">
          <cell r="C18">
            <v>1093015.5034441298</v>
          </cell>
          <cell r="D18">
            <v>1027553.5948893985</v>
          </cell>
          <cell r="E18">
            <v>65461.908554729329</v>
          </cell>
        </row>
        <row r="19">
          <cell r="C19">
            <v>676959.28621236095</v>
          </cell>
          <cell r="D19">
            <v>646681.56934859511</v>
          </cell>
          <cell r="E19">
            <v>30277.716863765305</v>
          </cell>
        </row>
        <row r="20">
          <cell r="C20">
            <v>2195231.5737887993</v>
          </cell>
          <cell r="D20">
            <v>1957297.1829375557</v>
          </cell>
          <cell r="E20">
            <v>237934.39085125492</v>
          </cell>
        </row>
        <row r="21">
          <cell r="C21">
            <v>4533055.7980148578</v>
          </cell>
          <cell r="D21">
            <v>2949640.8871054328</v>
          </cell>
          <cell r="E21">
            <v>1583414.9109094292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rtada"/>
      <sheetName val="Resumen"/>
    </sheetNames>
    <sheetDataSet>
      <sheetData sheetId="0"/>
      <sheetData sheetId="1">
        <row r="49">
          <cell r="A49" t="str">
            <v>Fuente: Instituto Nacional de Estadística (INE). XLIV Encuesta Permanente de Hogares de Propósitos Múltiples, mayo 2013.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ortada"/>
      <sheetName val="Cuadro01"/>
      <sheetName val="Cuadro02"/>
      <sheetName val="Cuadro03"/>
      <sheetName val="Cuadro04"/>
      <sheetName val="Cuadro05"/>
    </sheetNames>
    <sheetDataSet>
      <sheetData sheetId="0"/>
      <sheetData sheetId="1">
        <row r="7">
          <cell r="B7">
            <v>1732600.4706999375</v>
          </cell>
          <cell r="C7">
            <v>693737.4173022171</v>
          </cell>
          <cell r="D7">
            <v>1038863.053397667</v>
          </cell>
          <cell r="E7">
            <v>362130.19876417465</v>
          </cell>
          <cell r="F7">
            <v>676732.85463348264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rtada"/>
      <sheetName val="Cuadro01"/>
      <sheetName val="Cuadro02"/>
      <sheetName val="Cuadro03"/>
      <sheetName val="Cuadro04"/>
      <sheetName val="indicadores"/>
    </sheetNames>
    <sheetDataSet>
      <sheetData sheetId="0"/>
      <sheetData sheetId="1">
        <row r="9">
          <cell r="B9">
            <v>1718337.7742994768</v>
          </cell>
          <cell r="C9">
            <v>654172.44936611713</v>
          </cell>
          <cell r="D9">
            <v>1064165.3249333166</v>
          </cell>
          <cell r="E9">
            <v>348678.92498876783</v>
          </cell>
          <cell r="F9">
            <v>715486.399944545</v>
          </cell>
        </row>
        <row r="11">
          <cell r="I11">
            <v>2725.08</v>
          </cell>
        </row>
        <row r="15">
          <cell r="I15">
            <v>1445.64</v>
          </cell>
        </row>
        <row r="26">
          <cell r="C26">
            <v>38.070073250458968</v>
          </cell>
          <cell r="D26">
            <v>61.929926749538524</v>
          </cell>
          <cell r="E26">
            <v>20.291640572873717</v>
          </cell>
          <cell r="F26">
            <v>41.638286176664593</v>
          </cell>
        </row>
      </sheetData>
      <sheetData sheetId="2">
        <row r="32">
          <cell r="B32">
            <v>100.00000000000566</v>
          </cell>
        </row>
      </sheetData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ortada"/>
      <sheetName val="Cuadro01"/>
      <sheetName val="Cuadro02"/>
      <sheetName val="Cuadro03 "/>
      <sheetName val="Cuadro 04"/>
      <sheetName val="Cuadro 05"/>
    </sheetNames>
    <sheetDataSet>
      <sheetData sheetId="0" refreshError="1"/>
      <sheetData sheetId="1">
        <row r="9">
          <cell r="B9">
            <v>1814582.2909078798</v>
          </cell>
          <cell r="C9">
            <v>607884.56818755169</v>
          </cell>
          <cell r="D9">
            <v>1206697.7227203392</v>
          </cell>
          <cell r="E9">
            <v>371794.36112698045</v>
          </cell>
          <cell r="F9">
            <v>834903.36159336183</v>
          </cell>
        </row>
        <row r="11">
          <cell r="I11">
            <v>2806.6933420491278</v>
          </cell>
        </row>
        <row r="15">
          <cell r="I15">
            <v>1465.2059496791787</v>
          </cell>
        </row>
        <row r="26">
          <cell r="B26">
            <v>99.999999999974861</v>
          </cell>
        </row>
        <row r="32">
          <cell r="C32">
            <v>30.700474279460906</v>
          </cell>
        </row>
      </sheetData>
      <sheetData sheetId="2">
        <row r="17">
          <cell r="A17" t="str">
            <v>Fuente: Instituto Nacional de Estadística (INE). XLIII Encuesta Permanente de Hogares de Propósitos Múltiples, mayo 2012.</v>
          </cell>
        </row>
      </sheetData>
      <sheetData sheetId="3"/>
      <sheetData sheetId="4">
        <row r="16">
          <cell r="A16" t="str">
            <v>Fuente: Instituto Nacional de Estadística (INE). XLIII Encuesta Permanente de Hogares de Propósitos Múltiples, mayo 2012.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Vinculos"/>
      <sheetName val="indicadores"/>
      <sheetName val="Veintiles de Ingreso"/>
    </sheetNames>
    <sheetDataSet>
      <sheetData sheetId="0">
        <row r="4">
          <cell r="E4">
            <v>1235165.543560029</v>
          </cell>
          <cell r="F4">
            <v>1312021.6279325155</v>
          </cell>
          <cell r="G4">
            <v>1357423.6372587814</v>
          </cell>
          <cell r="H4">
            <v>1396883.9982009546</v>
          </cell>
          <cell r="I4">
            <v>1459656.149748646</v>
          </cell>
          <cell r="J4">
            <v>1516226.9462964332</v>
          </cell>
          <cell r="K4">
            <v>1608123.7021330765</v>
          </cell>
          <cell r="L4">
            <v>1650934.3159860473</v>
          </cell>
          <cell r="M4">
            <v>1688103.7150808375</v>
          </cell>
          <cell r="N4">
            <v>1733503.0351365653</v>
          </cell>
          <cell r="O4">
            <v>1718337.7685831047</v>
          </cell>
        </row>
        <row r="5">
          <cell r="E5">
            <v>786528.67078962852</v>
          </cell>
          <cell r="F5">
            <v>849664.30935147265</v>
          </cell>
          <cell r="G5">
            <v>883026.39926893706</v>
          </cell>
          <cell r="H5">
            <v>903862.24845668848</v>
          </cell>
          <cell r="I5">
            <v>929150.75357683469</v>
          </cell>
          <cell r="J5">
            <v>908890.65322902077</v>
          </cell>
          <cell r="K5">
            <v>936721.46412492089</v>
          </cell>
          <cell r="L5">
            <v>976709.46652368293</v>
          </cell>
          <cell r="M5">
            <v>991762.04115681013</v>
          </cell>
          <cell r="N5">
            <v>1039765.6178345898</v>
          </cell>
          <cell r="O5">
            <v>1064165.3222038068</v>
          </cell>
        </row>
        <row r="6">
          <cell r="E6">
            <v>419097.35853211029</v>
          </cell>
          <cell r="F6">
            <v>458005.70020387892</v>
          </cell>
          <cell r="G6">
            <v>485192.29686541233</v>
          </cell>
          <cell r="H6">
            <v>500478.41768701898</v>
          </cell>
          <cell r="I6">
            <v>515213.98259623168</v>
          </cell>
          <cell r="J6">
            <v>481705.93009080715</v>
          </cell>
          <cell r="K6">
            <v>456132.60781944275</v>
          </cell>
          <cell r="L6">
            <v>457601.38660552329</v>
          </cell>
          <cell r="M6">
            <v>467885.98208729562</v>
          </cell>
          <cell r="N6">
            <v>510665.06285367021</v>
          </cell>
          <cell r="O6">
            <v>544810.74156294286</v>
          </cell>
        </row>
        <row r="7">
          <cell r="E7">
            <v>274863.54788460175</v>
          </cell>
          <cell r="F7">
            <v>302358.44885000627</v>
          </cell>
          <cell r="G7">
            <v>327235.18009585887</v>
          </cell>
          <cell r="H7">
            <v>342788.00742835354</v>
          </cell>
          <cell r="I7">
            <v>350498.21916705172</v>
          </cell>
          <cell r="J7">
            <v>320682.82975985453</v>
          </cell>
          <cell r="K7">
            <v>278627.59398538491</v>
          </cell>
          <cell r="L7">
            <v>275556.8406485779</v>
          </cell>
          <cell r="M7">
            <v>282457.82894336496</v>
          </cell>
          <cell r="N7">
            <v>314872.38644137385</v>
          </cell>
          <cell r="O7">
            <v>350479.04492502718</v>
          </cell>
        </row>
        <row r="8">
          <cell r="E8">
            <v>612397.88607392053</v>
          </cell>
          <cell r="F8">
            <v>646708.51343120157</v>
          </cell>
          <cell r="G8">
            <v>663881.33513687202</v>
          </cell>
          <cell r="H8">
            <v>679966.30522288743</v>
          </cell>
          <cell r="I8">
            <v>723706.28024054121</v>
          </cell>
          <cell r="J8">
            <v>743823.55019247078</v>
          </cell>
          <cell r="K8">
            <v>789231.57723245432</v>
          </cell>
          <cell r="L8">
            <v>817241.59887177753</v>
          </cell>
          <cell r="M8">
            <v>828383.31148908159</v>
          </cell>
          <cell r="N8">
            <v>848680.07146305847</v>
          </cell>
          <cell r="O8">
            <v>840264.58149946376</v>
          </cell>
        </row>
        <row r="9">
          <cell r="E9">
            <v>342356.90612184291</v>
          </cell>
          <cell r="F9">
            <v>375115.53803088295</v>
          </cell>
          <cell r="G9">
            <v>378627.76357686933</v>
          </cell>
          <cell r="H9">
            <v>388427.94707735756</v>
          </cell>
          <cell r="I9">
            <v>417868.9974989593</v>
          </cell>
          <cell r="J9">
            <v>393188.52913482027</v>
          </cell>
          <cell r="K9">
            <v>402746.15410957788</v>
          </cell>
          <cell r="L9">
            <v>450772.98030899005</v>
          </cell>
          <cell r="M9">
            <v>437724.4148244129</v>
          </cell>
          <cell r="N9">
            <v>461076.91628185159</v>
          </cell>
          <cell r="O9">
            <v>491582.03426624346</v>
          </cell>
        </row>
        <row r="10">
          <cell r="E10">
            <v>161102.57337213191</v>
          </cell>
          <cell r="F10">
            <v>182772.78531353484</v>
          </cell>
          <cell r="G10">
            <v>191363.22081833627</v>
          </cell>
          <cell r="H10">
            <v>194991.22616600574</v>
          </cell>
          <cell r="I10">
            <v>206349.32893795849</v>
          </cell>
          <cell r="J10">
            <v>181351.07050344607</v>
          </cell>
          <cell r="K10">
            <v>178753.3254469622</v>
          </cell>
          <cell r="L10">
            <v>199870.17470152237</v>
          </cell>
          <cell r="M10">
            <v>184397.22411134595</v>
          </cell>
          <cell r="N10">
            <v>208111.58949949557</v>
          </cell>
          <cell r="O10">
            <v>240682.85925262934</v>
          </cell>
        </row>
        <row r="11">
          <cell r="E11">
            <v>96702.117781839232</v>
          </cell>
          <cell r="F11">
            <v>112768.66286817011</v>
          </cell>
          <cell r="G11">
            <v>123044.82523597812</v>
          </cell>
          <cell r="H11">
            <v>126028.77650005162</v>
          </cell>
          <cell r="I11">
            <v>128636.2561467543</v>
          </cell>
          <cell r="J11">
            <v>108454.52848266617</v>
          </cell>
          <cell r="K11">
            <v>101477.82436072372</v>
          </cell>
          <cell r="L11">
            <v>115966.30582762744</v>
          </cell>
          <cell r="M11">
            <v>102377.35158455324</v>
          </cell>
          <cell r="N11">
            <v>121540.79114258196</v>
          </cell>
          <cell r="O11">
            <v>150320.76837993364</v>
          </cell>
        </row>
        <row r="12">
          <cell r="E12">
            <v>622767.6574861207</v>
          </cell>
          <cell r="F12">
            <v>665313.11450131366</v>
          </cell>
          <cell r="G12">
            <v>693542.30212177243</v>
          </cell>
          <cell r="H12">
            <v>716917.69297808059</v>
          </cell>
          <cell r="I12">
            <v>735949.86950811313</v>
          </cell>
          <cell r="J12">
            <v>772403.39610423532</v>
          </cell>
          <cell r="K12">
            <v>818892.12490032986</v>
          </cell>
          <cell r="L12">
            <v>833692.71711506858</v>
          </cell>
          <cell r="M12">
            <v>859720.40359120385</v>
          </cell>
          <cell r="N12">
            <v>884822.96367366391</v>
          </cell>
          <cell r="O12">
            <v>878073.18708380929</v>
          </cell>
        </row>
        <row r="13">
          <cell r="E13">
            <v>444171.76466779143</v>
          </cell>
          <cell r="F13">
            <v>474548.77132079704</v>
          </cell>
          <cell r="G13">
            <v>504398.63569202158</v>
          </cell>
          <cell r="H13">
            <v>515434.3013793258</v>
          </cell>
          <cell r="I13">
            <v>511281.75607783761</v>
          </cell>
          <cell r="J13">
            <v>515702.12409437803</v>
          </cell>
          <cell r="K13">
            <v>533975.31001513405</v>
          </cell>
          <cell r="L13">
            <v>525936.48621467617</v>
          </cell>
          <cell r="M13">
            <v>554037.62633260153</v>
          </cell>
          <cell r="N13">
            <v>578688.70155264367</v>
          </cell>
          <cell r="O13">
            <v>572583.28793748026</v>
          </cell>
        </row>
        <row r="14">
          <cell r="E14">
            <v>257994.78515998213</v>
          </cell>
          <cell r="F14">
            <v>275232.91489045462</v>
          </cell>
          <cell r="G14">
            <v>293829.07604705339</v>
          </cell>
          <cell r="H14">
            <v>305487.191521011</v>
          </cell>
          <cell r="I14">
            <v>308864.65365824831</v>
          </cell>
          <cell r="J14">
            <v>300354.85958745709</v>
          </cell>
          <cell r="K14">
            <v>277379.28237237944</v>
          </cell>
          <cell r="L14">
            <v>257731.21190399534</v>
          </cell>
          <cell r="M14">
            <v>283488.75797604379</v>
          </cell>
          <cell r="N14">
            <v>302553.4733541311</v>
          </cell>
          <cell r="O14">
            <v>304127.88231027231</v>
          </cell>
        </row>
        <row r="15">
          <cell r="E15">
            <v>178161.43010276443</v>
          </cell>
          <cell r="F15">
            <v>189589.7859819096</v>
          </cell>
          <cell r="G15">
            <v>204190.35485986929</v>
          </cell>
          <cell r="H15">
            <v>216759.23092830155</v>
          </cell>
          <cell r="I15">
            <v>221861.96302027965</v>
          </cell>
          <cell r="J15">
            <v>212228.30127725372</v>
          </cell>
          <cell r="K15">
            <v>177149.76962460019</v>
          </cell>
          <cell r="L15">
            <v>159590.53482094663</v>
          </cell>
          <cell r="M15">
            <v>180080.4773588703</v>
          </cell>
          <cell r="N15">
            <v>193331.59529876479</v>
          </cell>
          <cell r="O15">
            <v>200158.27654506668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"/>
  <sheetViews>
    <sheetView view="pageBreakPreview" zoomScale="60" workbookViewId="0"/>
  </sheetViews>
  <sheetFormatPr baseColWidth="10" defaultColWidth="10.28515625" defaultRowHeight="11.25"/>
  <cols>
    <col min="1" max="16384" width="10.28515625" style="24"/>
  </cols>
  <sheetData/>
  <phoneticPr fontId="3" type="noConversion"/>
  <printOptions horizontalCentered="1" verticalCentered="1"/>
  <pageMargins left="0.54" right="0" top="0" bottom="0" header="0" footer="0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3:J46"/>
  <sheetViews>
    <sheetView view="pageBreakPreview" zoomScale="60" workbookViewId="0">
      <selection activeCell="F26" sqref="F26"/>
    </sheetView>
  </sheetViews>
  <sheetFormatPr baseColWidth="10" defaultColWidth="10.28515625" defaultRowHeight="11.25"/>
  <cols>
    <col min="1" max="1" width="17.7109375" style="4" customWidth="1"/>
    <col min="2" max="2" width="10.7109375" style="4" customWidth="1"/>
    <col min="3" max="3" width="10.42578125" style="4" customWidth="1"/>
    <col min="4" max="6" width="10.7109375" style="4" customWidth="1"/>
    <col min="7" max="7" width="1.5703125" style="4" customWidth="1"/>
    <col min="8" max="8" width="19.85546875" style="4" customWidth="1"/>
    <col min="9" max="9" width="22.28515625" style="4" customWidth="1"/>
    <col min="10" max="16384" width="10.28515625" style="4"/>
  </cols>
  <sheetData>
    <row r="3" spans="1:10">
      <c r="A3" s="134" t="s">
        <v>33</v>
      </c>
      <c r="B3" s="134"/>
      <c r="C3" s="134"/>
      <c r="D3" s="134"/>
      <c r="E3" s="134"/>
      <c r="F3" s="134"/>
      <c r="G3" s="134"/>
      <c r="H3" s="3"/>
      <c r="I3" s="3"/>
    </row>
    <row r="4" spans="1:10">
      <c r="A4" s="134" t="s">
        <v>12</v>
      </c>
      <c r="B4" s="134"/>
      <c r="C4" s="134"/>
      <c r="D4" s="134"/>
      <c r="E4" s="134"/>
      <c r="F4" s="134"/>
      <c r="G4" s="134"/>
      <c r="H4" s="3"/>
      <c r="I4" s="3"/>
    </row>
    <row r="5" spans="1:10">
      <c r="A5" s="137"/>
      <c r="B5" s="137"/>
      <c r="C5" s="137"/>
      <c r="D5" s="137"/>
      <c r="E5" s="137"/>
      <c r="F5" s="137"/>
      <c r="G5" s="29"/>
      <c r="H5" s="3"/>
      <c r="I5" s="3"/>
    </row>
    <row r="6" spans="1:10" ht="13.5" customHeight="1">
      <c r="A6" s="135" t="s">
        <v>3</v>
      </c>
      <c r="B6" s="132" t="s">
        <v>0</v>
      </c>
      <c r="C6" s="132" t="s">
        <v>2</v>
      </c>
      <c r="D6" s="131" t="s">
        <v>25</v>
      </c>
      <c r="E6" s="131"/>
      <c r="F6" s="131"/>
      <c r="G6" s="28"/>
      <c r="H6" s="131" t="s">
        <v>37</v>
      </c>
      <c r="I6" s="131"/>
    </row>
    <row r="7" spans="1:10" ht="22.5" customHeight="1">
      <c r="A7" s="136"/>
      <c r="B7" s="133"/>
      <c r="C7" s="133"/>
      <c r="D7" s="75" t="s">
        <v>0</v>
      </c>
      <c r="E7" s="76" t="s">
        <v>26</v>
      </c>
      <c r="F7" s="76" t="s">
        <v>27</v>
      </c>
      <c r="G7" s="33"/>
      <c r="H7" s="70" t="s">
        <v>35</v>
      </c>
      <c r="I7" s="81" t="s">
        <v>36</v>
      </c>
    </row>
    <row r="8" spans="1:10">
      <c r="A8" s="30"/>
      <c r="B8" s="8"/>
      <c r="C8" s="7"/>
      <c r="D8" s="8"/>
      <c r="E8" s="7"/>
      <c r="F8" s="8"/>
      <c r="G8" s="6"/>
      <c r="H8" s="71"/>
      <c r="I8" s="72"/>
    </row>
    <row r="9" spans="1:10">
      <c r="A9" s="9" t="s">
        <v>7</v>
      </c>
      <c r="B9" s="48">
        <f>+B11+B15</f>
        <v>1888051.9018851826</v>
      </c>
      <c r="C9" s="48">
        <f>+C11+C15</f>
        <v>670096.76973126573</v>
      </c>
      <c r="D9" s="48">
        <f>+D11+D15</f>
        <v>1217955.1321539276</v>
      </c>
      <c r="E9" s="48">
        <f>+E11+E15</f>
        <v>414319.18578686786</v>
      </c>
      <c r="F9" s="48">
        <f>+F11+F15</f>
        <v>803635.9463670617</v>
      </c>
      <c r="G9" s="8"/>
      <c r="H9" s="48"/>
      <c r="I9" s="48"/>
      <c r="J9" s="80"/>
    </row>
    <row r="10" spans="1:10">
      <c r="A10" s="11"/>
      <c r="B10" s="55"/>
      <c r="C10" s="55"/>
      <c r="D10" s="55"/>
      <c r="E10" s="55"/>
      <c r="F10" s="55"/>
      <c r="G10" s="10"/>
      <c r="H10" s="48"/>
      <c r="I10" s="48"/>
      <c r="J10" s="80"/>
    </row>
    <row r="11" spans="1:10">
      <c r="A11" s="45" t="s">
        <v>8</v>
      </c>
      <c r="B11" s="49">
        <f>+B12+B13+B14</f>
        <v>927128.9711918917</v>
      </c>
      <c r="C11" s="49">
        <f>+C12+C13+C14</f>
        <v>367427.85268082214</v>
      </c>
      <c r="D11" s="49">
        <f>+D12+D13+D14</f>
        <v>559701.11851108016</v>
      </c>
      <c r="E11" s="49">
        <f>+E12+E13+E14</f>
        <v>290751.18410921318</v>
      </c>
      <c r="F11" s="49">
        <f>+F12+F13+F14</f>
        <v>268949.93440186902</v>
      </c>
      <c r="G11" s="12"/>
      <c r="H11" s="79">
        <v>1474.7942522529113</v>
      </c>
      <c r="I11" s="79">
        <v>2949.5885045058226</v>
      </c>
      <c r="J11" s="80"/>
    </row>
    <row r="12" spans="1:10">
      <c r="A12" s="26" t="s">
        <v>11</v>
      </c>
      <c r="B12" s="49">
        <f>[1]Pobreza!C7</f>
        <v>254904.7045237218</v>
      </c>
      <c r="C12" s="49">
        <f>[1]Pobreza!E7</f>
        <v>123732.92563943281</v>
      </c>
      <c r="D12" s="49">
        <f>[1]Pobreza!G7</f>
        <v>131171.77888428851</v>
      </c>
      <c r="E12" s="49">
        <f>[1]Pobreza!I7</f>
        <v>77364.073746498892</v>
      </c>
      <c r="F12" s="49">
        <f>[1]Pobreza!K7</f>
        <v>53807.705137789148</v>
      </c>
      <c r="G12" s="12"/>
      <c r="H12" s="79"/>
      <c r="I12" s="79"/>
      <c r="J12" s="80"/>
    </row>
    <row r="13" spans="1:10">
      <c r="A13" s="13" t="s">
        <v>9</v>
      </c>
      <c r="B13" s="49">
        <f>[1]Pobreza!C8</f>
        <v>164581.01809518351</v>
      </c>
      <c r="C13" s="49">
        <f>[1]Pobreza!E8</f>
        <v>75694.292159413089</v>
      </c>
      <c r="D13" s="49">
        <f>[1]Pobreza!G8</f>
        <v>88886.725935768307</v>
      </c>
      <c r="E13" s="49">
        <f>[1]Pobreza!I8</f>
        <v>56410.270109276724</v>
      </c>
      <c r="F13" s="49">
        <f>[1]Pobreza!K8</f>
        <v>32476.455826491168</v>
      </c>
      <c r="G13" s="12"/>
      <c r="H13" s="79"/>
      <c r="I13" s="79"/>
      <c r="J13" s="80"/>
    </row>
    <row r="14" spans="1:10">
      <c r="A14" s="26" t="s">
        <v>20</v>
      </c>
      <c r="B14" s="49">
        <f>[1]Pobreza!C9</f>
        <v>507643.2485729864</v>
      </c>
      <c r="C14" s="49">
        <f>[1]Pobreza!E9</f>
        <v>168000.63488197624</v>
      </c>
      <c r="D14" s="49">
        <f>[1]Pobreza!G9</f>
        <v>339642.61369102338</v>
      </c>
      <c r="E14" s="49">
        <f>[1]Pobreza!I9</f>
        <v>156976.84025343761</v>
      </c>
      <c r="F14" s="49">
        <f>[1]Pobreza!K9</f>
        <v>182665.77343758871</v>
      </c>
      <c r="G14" s="12"/>
      <c r="H14" s="79"/>
      <c r="I14" s="79"/>
      <c r="J14" s="80"/>
    </row>
    <row r="15" spans="1:10">
      <c r="A15" s="45" t="s">
        <v>10</v>
      </c>
      <c r="B15" s="49">
        <f>[1]Pobreza!C10</f>
        <v>960922.93069329101</v>
      </c>
      <c r="C15" s="49">
        <f>[1]Pobreza!E10</f>
        <v>302668.91705044353</v>
      </c>
      <c r="D15" s="49">
        <f>[1]Pobreza!G10</f>
        <v>658254.01364284742</v>
      </c>
      <c r="E15" s="49">
        <f>[1]Pobreza!I10</f>
        <v>123568.00167765467</v>
      </c>
      <c r="F15" s="49">
        <f>[1]Pobreza!K10</f>
        <v>534686.01196519274</v>
      </c>
      <c r="G15" s="12"/>
      <c r="H15" s="79">
        <v>1145.4539277110898</v>
      </c>
      <c r="I15" s="79">
        <v>1529.1809934943049</v>
      </c>
      <c r="J15" s="80"/>
    </row>
    <row r="16" spans="1:10">
      <c r="A16" s="31"/>
      <c r="B16" s="31"/>
      <c r="C16" s="31"/>
      <c r="D16" s="31"/>
      <c r="E16" s="31"/>
      <c r="F16" s="31"/>
      <c r="G16" s="32"/>
      <c r="H16" s="31"/>
      <c r="I16" s="73"/>
    </row>
    <row r="17" spans="1:7">
      <c r="A17" s="69" t="str">
        <f>[2]Resumen!A49</f>
        <v>Fuente: Instituto Nacional de Estadística (INE). XLIV Encuesta Permanente de Hogares de Propósitos Múltiples, mayo 2013.</v>
      </c>
      <c r="B17" s="11"/>
      <c r="C17" s="11"/>
      <c r="D17" s="11"/>
      <c r="E17" s="11"/>
      <c r="F17" s="11"/>
      <c r="G17" s="12"/>
    </row>
    <row r="18" spans="1:7">
      <c r="A18" s="11"/>
      <c r="B18" s="11"/>
      <c r="C18" s="11"/>
      <c r="D18" s="11"/>
      <c r="E18" s="11"/>
      <c r="F18" s="11"/>
      <c r="G18" s="12"/>
    </row>
    <row r="19" spans="1:7">
      <c r="A19" s="11"/>
      <c r="B19" s="11"/>
      <c r="C19" s="11"/>
      <c r="D19" s="11"/>
      <c r="E19" s="11"/>
      <c r="F19" s="11"/>
      <c r="G19" s="12"/>
    </row>
    <row r="20" spans="1:7">
      <c r="A20" s="134" t="s">
        <v>19</v>
      </c>
      <c r="B20" s="134"/>
      <c r="C20" s="134"/>
      <c r="D20" s="134"/>
      <c r="E20" s="134"/>
      <c r="F20" s="134"/>
      <c r="G20" s="47"/>
    </row>
    <row r="21" spans="1:7" ht="12.75" customHeight="1">
      <c r="A21" s="134" t="s">
        <v>13</v>
      </c>
      <c r="B21" s="134"/>
      <c r="C21" s="134"/>
      <c r="D21" s="134"/>
      <c r="E21" s="134"/>
      <c r="F21" s="134"/>
      <c r="G21" s="3"/>
    </row>
    <row r="23" spans="1:7">
      <c r="A23" s="135" t="s">
        <v>3</v>
      </c>
      <c r="B23" s="132" t="s">
        <v>0</v>
      </c>
      <c r="C23" s="132" t="s">
        <v>2</v>
      </c>
      <c r="D23" s="131" t="s">
        <v>1</v>
      </c>
      <c r="E23" s="131"/>
      <c r="F23" s="131"/>
    </row>
    <row r="24" spans="1:7">
      <c r="A24" s="136"/>
      <c r="B24" s="133"/>
      <c r="C24" s="133"/>
      <c r="D24" s="27" t="s">
        <v>0</v>
      </c>
      <c r="E24" s="5" t="s">
        <v>5</v>
      </c>
      <c r="F24" s="5" t="s">
        <v>6</v>
      </c>
    </row>
    <row r="25" spans="1:7">
      <c r="A25" s="34"/>
      <c r="B25" s="28"/>
      <c r="C25" s="28"/>
      <c r="D25" s="35"/>
      <c r="E25" s="28"/>
      <c r="F25" s="28"/>
    </row>
    <row r="26" spans="1:7">
      <c r="A26" s="9" t="s">
        <v>7</v>
      </c>
      <c r="B26" s="40">
        <v>99.999999999974861</v>
      </c>
      <c r="C26" s="54">
        <f>+C9/$B9*100</f>
        <v>35.491437977006214</v>
      </c>
      <c r="D26" s="54">
        <f>+D9/$B9*100</f>
        <v>64.508562022994354</v>
      </c>
      <c r="E26" s="54">
        <f>+E9/$B9*100</f>
        <v>21.94426887169671</v>
      </c>
      <c r="F26" s="54">
        <f>+F9/$B9*100</f>
        <v>42.564293151297747</v>
      </c>
      <c r="G26" s="14"/>
    </row>
    <row r="27" spans="1:7">
      <c r="A27" s="11"/>
      <c r="B27" s="17"/>
      <c r="C27" s="22"/>
      <c r="D27" s="22"/>
      <c r="E27" s="22"/>
      <c r="F27" s="22"/>
      <c r="G27" s="16"/>
    </row>
    <row r="28" spans="1:7">
      <c r="A28" s="45" t="s">
        <v>8</v>
      </c>
      <c r="B28" s="18">
        <v>99.999999999986784</v>
      </c>
      <c r="C28" s="22">
        <f t="shared" ref="C28:F32" si="0">+C11/$B11*100</f>
        <v>39.630716340194496</v>
      </c>
      <c r="D28" s="22">
        <f t="shared" si="0"/>
        <v>60.369283659806648</v>
      </c>
      <c r="E28" s="22">
        <f t="shared" si="0"/>
        <v>31.360381688367628</v>
      </c>
      <c r="F28" s="22">
        <f t="shared" si="0"/>
        <v>29.008901971439236</v>
      </c>
      <c r="G28" s="16"/>
    </row>
    <row r="29" spans="1:7">
      <c r="A29" s="26" t="s">
        <v>11</v>
      </c>
      <c r="B29" s="18">
        <v>99.999999999995836</v>
      </c>
      <c r="C29" s="22">
        <f t="shared" si="0"/>
        <v>48.540856031128307</v>
      </c>
      <c r="D29" s="22">
        <f t="shared" si="0"/>
        <v>51.459143968871501</v>
      </c>
      <c r="E29" s="22">
        <f t="shared" si="0"/>
        <v>30.350194552529054</v>
      </c>
      <c r="F29" s="22">
        <f t="shared" si="0"/>
        <v>21.108949416342266</v>
      </c>
      <c r="G29" s="16"/>
    </row>
    <row r="30" spans="1:7">
      <c r="A30" s="13" t="s">
        <v>9</v>
      </c>
      <c r="B30" s="18">
        <v>99.999999999995282</v>
      </c>
      <c r="C30" s="22">
        <f t="shared" si="0"/>
        <v>45.992115637318626</v>
      </c>
      <c r="D30" s="22">
        <f t="shared" si="0"/>
        <v>54.007884362680095</v>
      </c>
      <c r="E30" s="22">
        <f t="shared" si="0"/>
        <v>34.275076653525446</v>
      </c>
      <c r="F30" s="22">
        <f t="shared" si="0"/>
        <v>19.7328077091544</v>
      </c>
      <c r="G30" s="16"/>
    </row>
    <row r="31" spans="1:7">
      <c r="A31" s="26" t="s">
        <v>20</v>
      </c>
      <c r="B31" s="18">
        <v>100.00000000000556</v>
      </c>
      <c r="C31" s="22">
        <f t="shared" si="0"/>
        <v>33.094232091973133</v>
      </c>
      <c r="D31" s="22">
        <f t="shared" si="0"/>
        <v>66.905767908029475</v>
      </c>
      <c r="E31" s="22">
        <f t="shared" si="0"/>
        <v>30.922668762897626</v>
      </c>
      <c r="F31" s="22">
        <f t="shared" si="0"/>
        <v>35.983099145132421</v>
      </c>
      <c r="G31" s="16"/>
    </row>
    <row r="32" spans="1:7">
      <c r="A32" s="45" t="s">
        <v>10</v>
      </c>
      <c r="B32" s="18">
        <v>100.00000000000566</v>
      </c>
      <c r="C32" s="22">
        <f t="shared" si="0"/>
        <v>31.497730711043872</v>
      </c>
      <c r="D32" s="22">
        <f t="shared" si="0"/>
        <v>68.502269288956114</v>
      </c>
      <c r="E32" s="22">
        <f t="shared" si="0"/>
        <v>12.859304084720122</v>
      </c>
      <c r="F32" s="22">
        <f t="shared" si="0"/>
        <v>55.642965204236006</v>
      </c>
      <c r="G32" s="16"/>
    </row>
    <row r="33" spans="1:9">
      <c r="A33" s="31"/>
      <c r="B33" s="36"/>
      <c r="C33" s="37"/>
      <c r="D33" s="37"/>
      <c r="E33" s="37"/>
      <c r="F33" s="37"/>
      <c r="G33" s="16"/>
    </row>
    <row r="34" spans="1:9" ht="12.75" customHeight="1">
      <c r="A34" s="69" t="str">
        <f>A17</f>
        <v>Fuente: Instituto Nacional de Estadística (INE). XLIV Encuesta Permanente de Hogares de Propósitos Múltiples, mayo 2013.</v>
      </c>
      <c r="B34" s="11"/>
      <c r="C34" s="11"/>
      <c r="D34" s="11"/>
      <c r="E34" s="11"/>
      <c r="F34" s="11"/>
    </row>
    <row r="35" spans="1:9">
      <c r="A35" s="25"/>
    </row>
    <row r="36" spans="1:9">
      <c r="A36" s="50"/>
      <c r="B36" s="51"/>
      <c r="C36" s="51"/>
      <c r="D36" s="51"/>
    </row>
    <row r="37" spans="1:9">
      <c r="A37" s="38" t="s">
        <v>21</v>
      </c>
      <c r="B37" s="51"/>
      <c r="C37" s="51"/>
      <c r="D37" s="51"/>
    </row>
    <row r="38" spans="1:9">
      <c r="A38" s="38" t="s">
        <v>22</v>
      </c>
      <c r="B38" s="17"/>
      <c r="C38" s="15"/>
      <c r="D38" s="17"/>
      <c r="E38" s="15"/>
    </row>
    <row r="39" spans="1:9">
      <c r="A39" s="38" t="s">
        <v>34</v>
      </c>
      <c r="B39" s="17"/>
      <c r="C39" s="15"/>
      <c r="D39" s="17"/>
      <c r="E39" s="15"/>
      <c r="F39" s="17"/>
      <c r="G39" s="17"/>
      <c r="H39" s="15"/>
      <c r="I39" s="18"/>
    </row>
    <row r="40" spans="1:9">
      <c r="A40" s="38" t="s">
        <v>23</v>
      </c>
      <c r="B40" s="17"/>
      <c r="C40" s="15"/>
      <c r="D40" s="17"/>
      <c r="E40" s="15"/>
      <c r="F40" s="17"/>
      <c r="G40" s="17"/>
      <c r="H40" s="15"/>
      <c r="I40" s="18"/>
    </row>
    <row r="41" spans="1:9">
      <c r="A41" s="38" t="s">
        <v>24</v>
      </c>
      <c r="B41" s="17"/>
      <c r="C41" s="15"/>
      <c r="D41" s="17"/>
      <c r="E41" s="15"/>
      <c r="F41" s="17"/>
      <c r="G41" s="17"/>
      <c r="H41" s="15"/>
      <c r="I41" s="18"/>
    </row>
    <row r="42" spans="1:9">
      <c r="A42" s="39" t="s">
        <v>17</v>
      </c>
      <c r="B42" s="17"/>
      <c r="C42" s="15"/>
      <c r="D42" s="17"/>
      <c r="E42" s="15"/>
      <c r="F42" s="17"/>
      <c r="G42" s="17"/>
      <c r="H42" s="15"/>
      <c r="I42" s="18"/>
    </row>
    <row r="43" spans="1:9">
      <c r="A43" s="39"/>
      <c r="B43" s="17"/>
      <c r="C43" s="15"/>
      <c r="D43" s="17"/>
      <c r="E43" s="15"/>
      <c r="F43" s="17"/>
      <c r="G43" s="17"/>
      <c r="H43" s="15"/>
      <c r="I43" s="18"/>
    </row>
    <row r="44" spans="1:9">
      <c r="A44" s="13"/>
      <c r="B44" s="17"/>
      <c r="C44" s="15"/>
      <c r="D44" s="17"/>
      <c r="E44" s="15"/>
      <c r="F44" s="17"/>
      <c r="G44" s="17"/>
      <c r="H44" s="15"/>
      <c r="I44" s="18"/>
    </row>
    <row r="45" spans="1:9">
      <c r="A45" s="13"/>
      <c r="B45" s="17"/>
      <c r="C45" s="15"/>
      <c r="D45" s="17"/>
      <c r="E45" s="15"/>
      <c r="F45" s="17"/>
      <c r="G45" s="17"/>
      <c r="H45" s="15"/>
      <c r="I45" s="18"/>
    </row>
    <row r="46" spans="1:9">
      <c r="B46" s="17"/>
      <c r="C46" s="15"/>
      <c r="D46" s="17"/>
      <c r="E46" s="15"/>
      <c r="F46" s="17"/>
      <c r="G46" s="17"/>
      <c r="H46" s="15"/>
      <c r="I46" s="18"/>
    </row>
  </sheetData>
  <mergeCells count="14">
    <mergeCell ref="H6:I6"/>
    <mergeCell ref="B6:B7"/>
    <mergeCell ref="A3:G3"/>
    <mergeCell ref="A6:A7"/>
    <mergeCell ref="A23:A24"/>
    <mergeCell ref="B23:B24"/>
    <mergeCell ref="C23:C24"/>
    <mergeCell ref="A4:G4"/>
    <mergeCell ref="A20:F20"/>
    <mergeCell ref="D23:F23"/>
    <mergeCell ref="A5:F5"/>
    <mergeCell ref="D6:F6"/>
    <mergeCell ref="A21:F21"/>
    <mergeCell ref="C6:C7"/>
  </mergeCells>
  <phoneticPr fontId="3" type="noConversion"/>
  <printOptions horizontalCentered="1"/>
  <pageMargins left="0.54" right="0" top="0" bottom="0" header="0" footer="0"/>
  <pageSetup paperSize="9" scale="90" firstPageNumber="72" orientation="landscape" useFirstPageNumber="1" r:id="rId1"/>
  <headerFooter alignWithMargins="0">
    <oddFooter>&amp;C&amp;8&amp;P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3:J53"/>
  <sheetViews>
    <sheetView view="pageBreakPreview" zoomScale="60" workbookViewId="0">
      <selection activeCell="H19" sqref="H19"/>
    </sheetView>
  </sheetViews>
  <sheetFormatPr baseColWidth="10" defaultColWidth="10.28515625" defaultRowHeight="11.25"/>
  <cols>
    <col min="1" max="1" width="17.7109375" style="4" customWidth="1"/>
    <col min="2" max="2" width="11.140625" style="4" bestFit="1" customWidth="1"/>
    <col min="3" max="3" width="10.42578125" style="4" customWidth="1"/>
    <col min="4" max="6" width="10.7109375" style="4" customWidth="1"/>
    <col min="7" max="7" width="1.7109375" style="4" customWidth="1"/>
    <col min="8" max="8" width="20.5703125" style="4" customWidth="1"/>
    <col min="9" max="9" width="23.28515625" style="4" customWidth="1"/>
    <col min="10" max="10" width="11.140625" style="4" bestFit="1" customWidth="1"/>
    <col min="11" max="16384" width="10.28515625" style="4"/>
  </cols>
  <sheetData>
    <row r="3" spans="1:9">
      <c r="A3" s="134" t="s">
        <v>18</v>
      </c>
      <c r="B3" s="134"/>
      <c r="C3" s="134"/>
      <c r="D3" s="134"/>
      <c r="E3" s="134"/>
      <c r="F3" s="134"/>
      <c r="G3" s="134"/>
      <c r="H3" s="3"/>
      <c r="I3" s="3"/>
    </row>
    <row r="4" spans="1:9">
      <c r="A4" s="134" t="s">
        <v>12</v>
      </c>
      <c r="B4" s="134"/>
      <c r="C4" s="134"/>
      <c r="D4" s="134"/>
      <c r="E4" s="134"/>
      <c r="F4" s="134"/>
      <c r="G4" s="134"/>
      <c r="H4" s="3"/>
      <c r="I4" s="3"/>
    </row>
    <row r="5" spans="1:9">
      <c r="A5" s="137"/>
      <c r="B5" s="137"/>
      <c r="C5" s="137"/>
      <c r="D5" s="137"/>
      <c r="E5" s="137"/>
      <c r="F5" s="137"/>
      <c r="G5" s="44"/>
      <c r="H5" s="3"/>
      <c r="I5" s="3"/>
    </row>
    <row r="6" spans="1:9" ht="15" customHeight="1">
      <c r="A6" s="135" t="s">
        <v>3</v>
      </c>
      <c r="B6" s="132" t="s">
        <v>0</v>
      </c>
      <c r="C6" s="132" t="s">
        <v>2</v>
      </c>
      <c r="D6" s="131" t="s">
        <v>4</v>
      </c>
      <c r="E6" s="131"/>
      <c r="F6" s="131"/>
      <c r="G6" s="6"/>
      <c r="H6" s="131" t="s">
        <v>37</v>
      </c>
      <c r="I6" s="131"/>
    </row>
    <row r="7" spans="1:9" ht="34.5" customHeight="1">
      <c r="A7" s="136"/>
      <c r="B7" s="133"/>
      <c r="C7" s="133"/>
      <c r="D7" s="74" t="s">
        <v>0</v>
      </c>
      <c r="E7" s="74" t="s">
        <v>14</v>
      </c>
      <c r="F7" s="74" t="s">
        <v>15</v>
      </c>
      <c r="G7" s="43"/>
      <c r="H7" s="70" t="s">
        <v>35</v>
      </c>
      <c r="I7" s="81" t="s">
        <v>36</v>
      </c>
    </row>
    <row r="8" spans="1:9" ht="13.5" customHeight="1">
      <c r="A8" s="7"/>
      <c r="B8" s="8"/>
      <c r="C8" s="7"/>
      <c r="D8" s="8"/>
      <c r="E8" s="7"/>
      <c r="F8" s="8"/>
      <c r="G8" s="8"/>
      <c r="H8" s="71"/>
      <c r="I8" s="72"/>
    </row>
    <row r="9" spans="1:9">
      <c r="A9" s="9" t="s">
        <v>7</v>
      </c>
      <c r="B9" s="48">
        <f>+B11+B15</f>
        <v>8498262.1614601482</v>
      </c>
      <c r="C9" s="48">
        <f>+C11+C15</f>
        <v>2543492.8823707472</v>
      </c>
      <c r="D9" s="48">
        <f>+D11+D15</f>
        <v>5954769.2790894359</v>
      </c>
      <c r="E9" s="48">
        <f>+E11+E15</f>
        <v>1854844.2579727764</v>
      </c>
      <c r="F9" s="48">
        <f>+F11+F15</f>
        <v>4099925.0211166744</v>
      </c>
      <c r="G9" s="40"/>
      <c r="H9" s="48"/>
      <c r="I9" s="48"/>
    </row>
    <row r="10" spans="1:9">
      <c r="A10" s="11"/>
      <c r="B10" s="55"/>
      <c r="C10" s="55"/>
      <c r="D10" s="55"/>
      <c r="E10" s="55"/>
      <c r="F10" s="55"/>
      <c r="G10" s="18"/>
      <c r="H10" s="48"/>
      <c r="I10" s="48"/>
    </row>
    <row r="11" spans="1:9">
      <c r="A11" s="45" t="s">
        <v>8</v>
      </c>
      <c r="B11" s="49">
        <f>+B12+B13+B14</f>
        <v>3965206.3634452904</v>
      </c>
      <c r="C11" s="49">
        <f>+C12+C13+C14</f>
        <v>1348517.6190880158</v>
      </c>
      <c r="D11" s="49">
        <f>+D12+D13+D14</f>
        <v>2616688.7443573158</v>
      </c>
      <c r="E11" s="49">
        <f>+E12+E13+E14</f>
        <v>1288757.4361694981</v>
      </c>
      <c r="F11" s="49">
        <f>+F12+F13+F14</f>
        <v>1327931.3081878256</v>
      </c>
      <c r="G11" s="18"/>
      <c r="H11" s="1">
        <v>1474.7942522529113</v>
      </c>
      <c r="I11" s="1">
        <v>2949.5885045058226</v>
      </c>
    </row>
    <row r="12" spans="1:9">
      <c r="A12" s="26" t="s">
        <v>11</v>
      </c>
      <c r="B12" s="49">
        <f>[1]Pobreza!D7</f>
        <v>1093015.5034441298</v>
      </c>
      <c r="C12" s="49">
        <f>[1]Pobreza!F7</f>
        <v>463440.55715450866</v>
      </c>
      <c r="D12" s="49">
        <f>[1]Pobreza!H7</f>
        <v>629574.94628961897</v>
      </c>
      <c r="E12" s="49">
        <f>[1]Pobreza!J7</f>
        <v>356816.99397824344</v>
      </c>
      <c r="F12" s="49">
        <f>[1]Pobreza!L7</f>
        <v>272757.95231137355</v>
      </c>
      <c r="G12" s="18"/>
      <c r="H12" s="1"/>
      <c r="I12" s="1"/>
    </row>
    <row r="13" spans="1:9">
      <c r="A13" s="13" t="s">
        <v>9</v>
      </c>
      <c r="B13" s="49">
        <f>[1]Pobreza!D8</f>
        <v>676959.28621236095</v>
      </c>
      <c r="C13" s="49">
        <f>[1]Pobreza!F8</f>
        <v>278518.95024561166</v>
      </c>
      <c r="D13" s="49">
        <f>[1]Pobreza!H8</f>
        <v>398440.3359667405</v>
      </c>
      <c r="E13" s="49">
        <f>[1]Pobreza!J8</f>
        <v>247268.02105408194</v>
      </c>
      <c r="F13" s="49">
        <f>[1]Pobreza!L8</f>
        <v>151172.31491265705</v>
      </c>
      <c r="G13" s="18"/>
      <c r="H13" s="1"/>
      <c r="I13" s="1"/>
    </row>
    <row r="14" spans="1:9">
      <c r="A14" s="26" t="s">
        <v>20</v>
      </c>
      <c r="B14" s="49">
        <f>[1]Pobreza!D9</f>
        <v>2195231.5737887993</v>
      </c>
      <c r="C14" s="49">
        <f>[1]Pobreza!F9</f>
        <v>606558.11168789538</v>
      </c>
      <c r="D14" s="49">
        <f>[1]Pobreza!H9</f>
        <v>1588673.4621009566</v>
      </c>
      <c r="E14" s="49">
        <f>[1]Pobreza!J9</f>
        <v>684672.42113717273</v>
      </c>
      <c r="F14" s="49">
        <f>[1]Pobreza!L9</f>
        <v>904001.04096379515</v>
      </c>
      <c r="G14" s="12"/>
      <c r="H14" s="1"/>
      <c r="I14" s="1"/>
    </row>
    <row r="15" spans="1:9">
      <c r="A15" s="45" t="s">
        <v>10</v>
      </c>
      <c r="B15" s="49">
        <f>[1]Pobreza!D10</f>
        <v>4533055.7980148578</v>
      </c>
      <c r="C15" s="49">
        <f>[1]Pobreza!F10</f>
        <v>1194975.2632827314</v>
      </c>
      <c r="D15" s="49">
        <f>[1]Pobreza!H10</f>
        <v>3338080.5347321206</v>
      </c>
      <c r="E15" s="49">
        <f>[1]Pobreza!J10</f>
        <v>566086.82180327841</v>
      </c>
      <c r="F15" s="49">
        <f>[1]Pobreza!L10</f>
        <v>2771993.7129288488</v>
      </c>
      <c r="G15" s="18"/>
      <c r="H15" s="1">
        <v>1145.4539277110898</v>
      </c>
      <c r="I15" s="1">
        <v>1529.1809934943049</v>
      </c>
    </row>
    <row r="16" spans="1:9">
      <c r="A16" s="31"/>
      <c r="B16" s="41"/>
      <c r="C16" s="31"/>
      <c r="D16" s="31"/>
      <c r="E16" s="31"/>
      <c r="F16" s="31"/>
      <c r="G16" s="31"/>
      <c r="H16" s="31"/>
      <c r="I16" s="73"/>
    </row>
    <row r="17" spans="1:10">
      <c r="A17" s="69" t="str">
        <f>Cuadro01!A17</f>
        <v>Fuente: Instituto Nacional de Estadística (INE). XLIV Encuesta Permanente de Hogares de Propósitos Múltiples, mayo 2013.</v>
      </c>
      <c r="B17" s="52"/>
      <c r="C17" s="11"/>
      <c r="D17" s="11"/>
      <c r="E17" s="11"/>
      <c r="F17" s="11"/>
      <c r="G17" s="11"/>
    </row>
    <row r="18" spans="1:10">
      <c r="B18" s="21"/>
    </row>
    <row r="20" spans="1:10">
      <c r="A20" s="134" t="s">
        <v>32</v>
      </c>
      <c r="B20" s="134"/>
      <c r="C20" s="134"/>
      <c r="D20" s="134"/>
      <c r="E20" s="134"/>
      <c r="F20" s="134"/>
      <c r="G20" s="47"/>
    </row>
    <row r="21" spans="1:10">
      <c r="A21" s="134" t="s">
        <v>13</v>
      </c>
      <c r="B21" s="134"/>
      <c r="C21" s="134"/>
      <c r="D21" s="134"/>
      <c r="E21" s="134"/>
      <c r="F21" s="134"/>
      <c r="G21" s="3"/>
    </row>
    <row r="23" spans="1:10">
      <c r="A23" s="135" t="s">
        <v>3</v>
      </c>
      <c r="B23" s="132" t="s">
        <v>0</v>
      </c>
      <c r="C23" s="132" t="s">
        <v>2</v>
      </c>
      <c r="D23" s="131" t="s">
        <v>1</v>
      </c>
      <c r="E23" s="131"/>
      <c r="F23" s="131"/>
    </row>
    <row r="24" spans="1:10">
      <c r="A24" s="136"/>
      <c r="B24" s="133"/>
      <c r="C24" s="133"/>
      <c r="D24" s="27" t="s">
        <v>0</v>
      </c>
      <c r="E24" s="5" t="s">
        <v>5</v>
      </c>
      <c r="F24" s="5" t="s">
        <v>6</v>
      </c>
    </row>
    <row r="25" spans="1:10">
      <c r="A25" s="34"/>
      <c r="B25" s="34"/>
      <c r="C25" s="34"/>
      <c r="D25" s="34"/>
      <c r="E25" s="34"/>
      <c r="F25" s="34"/>
      <c r="G25" s="11"/>
    </row>
    <row r="26" spans="1:10">
      <c r="A26" s="9" t="s">
        <v>7</v>
      </c>
      <c r="B26" s="40">
        <v>99.999999999974861</v>
      </c>
      <c r="C26" s="54">
        <f>+C9/$B9*100</f>
        <v>29.92956482215337</v>
      </c>
      <c r="D26" s="54">
        <f>+D9/$B9*100</f>
        <v>70.070435177847045</v>
      </c>
      <c r="E26" s="54">
        <f>+E9/$B9*100</f>
        <v>21.826159545707426</v>
      </c>
      <c r="F26" s="54">
        <f>+F9/$B9*100</f>
        <v>48.244275632139789</v>
      </c>
      <c r="G26" s="14"/>
    </row>
    <row r="27" spans="1:10">
      <c r="A27" s="11"/>
      <c r="B27" s="17"/>
      <c r="C27" s="22"/>
      <c r="D27" s="22"/>
      <c r="E27" s="22"/>
      <c r="F27" s="22"/>
      <c r="G27" s="16"/>
    </row>
    <row r="28" spans="1:10">
      <c r="A28" s="45" t="s">
        <v>8</v>
      </c>
      <c r="B28" s="18">
        <v>99.999999999986784</v>
      </c>
      <c r="C28" s="22">
        <f t="shared" ref="C28:F32" si="0">+C11/$B11*100</f>
        <v>34.008762608670764</v>
      </c>
      <c r="D28" s="22">
        <f t="shared" si="0"/>
        <v>65.991237391330273</v>
      </c>
      <c r="E28" s="22">
        <f t="shared" si="0"/>
        <v>32.501648540927938</v>
      </c>
      <c r="F28" s="22">
        <f t="shared" si="0"/>
        <v>33.489588850402527</v>
      </c>
      <c r="G28" s="16"/>
    </row>
    <row r="29" spans="1:10">
      <c r="A29" s="26" t="s">
        <v>11</v>
      </c>
      <c r="B29" s="18">
        <v>99.999999999995836</v>
      </c>
      <c r="C29" s="22">
        <f t="shared" si="0"/>
        <v>42.400181488203174</v>
      </c>
      <c r="D29" s="22">
        <f t="shared" si="0"/>
        <v>57.59981851179662</v>
      </c>
      <c r="E29" s="22">
        <f t="shared" si="0"/>
        <v>32.645190562613315</v>
      </c>
      <c r="F29" s="22">
        <f t="shared" si="0"/>
        <v>24.954627949183134</v>
      </c>
      <c r="G29" s="16"/>
    </row>
    <row r="30" spans="1:10">
      <c r="A30" s="13" t="s">
        <v>9</v>
      </c>
      <c r="B30" s="18">
        <v>99.999999999995282</v>
      </c>
      <c r="C30" s="22">
        <f t="shared" si="0"/>
        <v>41.1426441616521</v>
      </c>
      <c r="D30" s="22">
        <f t="shared" si="0"/>
        <v>58.857355838346606</v>
      </c>
      <c r="E30" s="22">
        <f t="shared" si="0"/>
        <v>36.526276556093265</v>
      </c>
      <c r="F30" s="22">
        <f t="shared" si="0"/>
        <v>22.331079282253107</v>
      </c>
      <c r="G30" s="16"/>
      <c r="J30" s="2"/>
    </row>
    <row r="31" spans="1:10">
      <c r="A31" s="26" t="s">
        <v>20</v>
      </c>
      <c r="B31" s="18">
        <v>100.00000000000556</v>
      </c>
      <c r="C31" s="22">
        <f t="shared" si="0"/>
        <v>27.630711899839483</v>
      </c>
      <c r="D31" s="22">
        <f t="shared" si="0"/>
        <v>72.369288100162905</v>
      </c>
      <c r="E31" s="22">
        <f t="shared" si="0"/>
        <v>31.189074961940406</v>
      </c>
      <c r="F31" s="22">
        <f t="shared" si="0"/>
        <v>41.180213138223024</v>
      </c>
      <c r="G31" s="16"/>
      <c r="J31" s="2"/>
    </row>
    <row r="32" spans="1:10">
      <c r="A32" s="45" t="s">
        <v>10</v>
      </c>
      <c r="B32" s="18">
        <v>100.00000000000566</v>
      </c>
      <c r="C32" s="22">
        <f t="shared" si="0"/>
        <v>26.361362324417932</v>
      </c>
      <c r="D32" s="22">
        <f t="shared" si="0"/>
        <v>73.638637675581947</v>
      </c>
      <c r="E32" s="22">
        <f t="shared" si="0"/>
        <v>12.487973831056358</v>
      </c>
      <c r="F32" s="22">
        <f t="shared" si="0"/>
        <v>61.150663844525731</v>
      </c>
      <c r="G32" s="16"/>
      <c r="J32" s="2"/>
    </row>
    <row r="33" spans="1:9">
      <c r="A33" s="31"/>
      <c r="B33" s="31"/>
      <c r="C33" s="31"/>
      <c r="D33" s="31"/>
      <c r="E33" s="31"/>
      <c r="F33" s="31"/>
      <c r="G33" s="11"/>
    </row>
    <row r="34" spans="1:9" ht="13.5" customHeight="1">
      <c r="A34" s="69" t="str">
        <f>A17</f>
        <v>Fuente: Instituto Nacional de Estadística (INE). XLIV Encuesta Permanente de Hogares de Propósitos Múltiples, mayo 2013.</v>
      </c>
    </row>
    <row r="35" spans="1:9">
      <c r="B35" s="17"/>
      <c r="C35" s="15"/>
      <c r="D35" s="17"/>
      <c r="E35" s="15"/>
      <c r="F35" s="17"/>
      <c r="G35" s="17"/>
      <c r="H35" s="18"/>
      <c r="I35" s="15"/>
    </row>
    <row r="36" spans="1:9">
      <c r="A36" s="13"/>
      <c r="B36" s="17"/>
      <c r="C36" s="15"/>
      <c r="D36" s="17"/>
      <c r="E36" s="15"/>
      <c r="F36" s="17"/>
      <c r="G36" s="17"/>
      <c r="H36" s="18"/>
      <c r="I36" s="15"/>
    </row>
    <row r="37" spans="1:9">
      <c r="A37" s="19"/>
      <c r="B37" s="17"/>
      <c r="C37" s="15"/>
      <c r="D37" s="17"/>
      <c r="E37" s="15"/>
      <c r="F37" s="17"/>
      <c r="G37" s="17"/>
      <c r="H37" s="18"/>
      <c r="I37" s="15"/>
    </row>
    <row r="38" spans="1:9">
      <c r="A38" s="20"/>
      <c r="B38" s="17"/>
      <c r="C38" s="15"/>
      <c r="D38" s="17"/>
      <c r="E38" s="15"/>
      <c r="F38" s="17"/>
      <c r="G38" s="17"/>
      <c r="H38" s="18"/>
      <c r="I38" s="15"/>
    </row>
    <row r="39" spans="1:9">
      <c r="A39" s="13"/>
      <c r="B39" s="17"/>
      <c r="C39" s="15"/>
      <c r="D39" s="17"/>
      <c r="E39" s="15"/>
      <c r="F39" s="17"/>
      <c r="G39" s="17"/>
      <c r="H39" s="18"/>
      <c r="I39" s="15"/>
    </row>
    <row r="40" spans="1:9">
      <c r="A40" s="25"/>
      <c r="B40" s="17"/>
      <c r="C40" s="15"/>
      <c r="D40" s="17"/>
      <c r="E40" s="15"/>
      <c r="F40" s="17"/>
      <c r="G40" s="17"/>
      <c r="H40" s="18"/>
      <c r="I40" s="15"/>
    </row>
    <row r="41" spans="1:9">
      <c r="A41" s="38"/>
      <c r="B41" s="17"/>
      <c r="C41" s="15"/>
      <c r="D41" s="17"/>
      <c r="E41" s="15"/>
      <c r="G41" s="17"/>
      <c r="H41" s="18"/>
      <c r="I41" s="15"/>
    </row>
    <row r="42" spans="1:9">
      <c r="A42" s="38"/>
      <c r="B42" s="17"/>
      <c r="C42" s="15"/>
      <c r="D42" s="17"/>
      <c r="E42" s="15"/>
      <c r="F42" s="17"/>
      <c r="G42" s="17"/>
      <c r="H42" s="18"/>
      <c r="I42" s="15"/>
    </row>
    <row r="43" spans="1:9">
      <c r="A43" s="38"/>
      <c r="B43" s="17"/>
      <c r="C43" s="15"/>
      <c r="D43" s="17"/>
      <c r="E43" s="15"/>
      <c r="F43" s="17"/>
      <c r="G43" s="17"/>
      <c r="H43" s="18"/>
      <c r="I43" s="15"/>
    </row>
    <row r="44" spans="1:9">
      <c r="A44" s="38"/>
      <c r="B44" s="17"/>
      <c r="C44" s="15"/>
      <c r="D44" s="17"/>
      <c r="E44" s="15"/>
      <c r="F44" s="17"/>
      <c r="G44" s="17"/>
      <c r="H44" s="18"/>
      <c r="I44" s="15"/>
    </row>
    <row r="45" spans="1:9">
      <c r="A45" s="38"/>
      <c r="B45" s="17"/>
      <c r="C45" s="15"/>
      <c r="D45" s="17"/>
      <c r="E45" s="17"/>
      <c r="F45" s="17"/>
      <c r="G45" s="17"/>
      <c r="H45" s="18"/>
      <c r="I45" s="15"/>
    </row>
    <row r="46" spans="1:9">
      <c r="A46" s="39"/>
      <c r="B46" s="17"/>
      <c r="C46" s="15"/>
      <c r="D46" s="17"/>
      <c r="E46" s="17"/>
      <c r="F46" s="17"/>
      <c r="G46" s="17"/>
      <c r="H46" s="18"/>
      <c r="I46" s="15"/>
    </row>
    <row r="47" spans="1:9">
      <c r="A47" s="38"/>
      <c r="B47" s="17"/>
      <c r="C47" s="15"/>
      <c r="D47" s="17"/>
      <c r="E47" s="22"/>
      <c r="F47" s="17"/>
      <c r="G47" s="17"/>
      <c r="H47" s="18"/>
      <c r="I47" s="15"/>
    </row>
    <row r="48" spans="1:9">
      <c r="A48" s="39"/>
      <c r="B48" s="17"/>
      <c r="C48" s="15"/>
      <c r="D48" s="17"/>
      <c r="E48" s="22"/>
      <c r="F48" s="17"/>
      <c r="G48" s="17"/>
      <c r="H48" s="18"/>
      <c r="I48" s="15"/>
    </row>
    <row r="49" spans="4:8">
      <c r="D49" s="2"/>
      <c r="E49" s="1"/>
      <c r="F49" s="2"/>
      <c r="G49" s="2"/>
      <c r="H49" s="18"/>
    </row>
    <row r="50" spans="4:8">
      <c r="D50" s="2"/>
      <c r="E50" s="1"/>
      <c r="F50" s="2"/>
      <c r="G50" s="2"/>
      <c r="H50" s="18"/>
    </row>
    <row r="51" spans="4:8">
      <c r="D51" s="2"/>
      <c r="E51" s="1"/>
      <c r="F51" s="2"/>
      <c r="G51" s="2"/>
      <c r="H51" s="18"/>
    </row>
    <row r="52" spans="4:8">
      <c r="D52" s="2"/>
      <c r="E52" s="1"/>
      <c r="F52" s="2"/>
      <c r="G52" s="2"/>
      <c r="H52" s="18"/>
    </row>
    <row r="53" spans="4:8">
      <c r="E53" s="23"/>
    </row>
  </sheetData>
  <mergeCells count="14">
    <mergeCell ref="H6:I6"/>
    <mergeCell ref="A20:F20"/>
    <mergeCell ref="A21:F21"/>
    <mergeCell ref="A23:A24"/>
    <mergeCell ref="B23:B24"/>
    <mergeCell ref="C23:C24"/>
    <mergeCell ref="D23:F23"/>
    <mergeCell ref="A3:G3"/>
    <mergeCell ref="A4:G4"/>
    <mergeCell ref="A5:F5"/>
    <mergeCell ref="D6:F6"/>
    <mergeCell ref="A6:A7"/>
    <mergeCell ref="B6:B7"/>
    <mergeCell ref="C6:C7"/>
  </mergeCells>
  <phoneticPr fontId="3" type="noConversion"/>
  <printOptions horizontalCentered="1"/>
  <pageMargins left="0.54" right="0" top="0" bottom="0" header="0" footer="0"/>
  <pageSetup paperSize="9" scale="92" firstPageNumber="73" orientation="landscape" useFirstPageNumber="1" r:id="rId1"/>
  <headerFooter alignWithMargins="0">
    <oddFooter>&amp;C&amp;8&amp;P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55"/>
  <sheetViews>
    <sheetView view="pageBreakPreview" zoomScale="60" workbookViewId="0">
      <selection activeCell="F49" sqref="F49"/>
    </sheetView>
  </sheetViews>
  <sheetFormatPr baseColWidth="10" defaultRowHeight="12.75"/>
  <cols>
    <col min="1" max="4" width="11.42578125" style="85"/>
    <col min="5" max="5" width="2.28515625" style="85" customWidth="1"/>
    <col min="6" max="7" width="11.42578125" style="85"/>
    <col min="8" max="8" width="2.7109375" style="85" customWidth="1"/>
    <col min="9" max="9" width="15.28515625" style="85" customWidth="1"/>
    <col min="10" max="16384" width="11.42578125" style="85"/>
  </cols>
  <sheetData>
    <row r="1" spans="1:10">
      <c r="A1" s="138" t="s">
        <v>39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>
      <c r="A2" s="139" t="s">
        <v>40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>
      <c r="A3" s="134" t="s">
        <v>12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0">
      <c r="A4" s="13"/>
      <c r="B4" s="86"/>
      <c r="C4" s="15"/>
      <c r="D4" s="87"/>
      <c r="E4" s="87"/>
      <c r="F4" s="87"/>
      <c r="G4" s="87"/>
      <c r="H4" s="87"/>
      <c r="I4" s="87"/>
      <c r="J4" s="87"/>
    </row>
    <row r="5" spans="1:10" ht="15">
      <c r="A5" s="135" t="s">
        <v>41</v>
      </c>
      <c r="B5" s="141" t="s">
        <v>42</v>
      </c>
      <c r="C5" s="141"/>
      <c r="D5" s="141"/>
      <c r="E5" s="88"/>
      <c r="F5" s="141" t="s">
        <v>4</v>
      </c>
      <c r="G5" s="141"/>
      <c r="H5" s="88"/>
      <c r="I5" s="141" t="s">
        <v>43</v>
      </c>
      <c r="J5" s="141"/>
    </row>
    <row r="6" spans="1:10">
      <c r="A6" s="140"/>
      <c r="B6" s="5" t="s">
        <v>0</v>
      </c>
      <c r="C6" s="5" t="s">
        <v>2</v>
      </c>
      <c r="D6" s="5" t="s">
        <v>1</v>
      </c>
      <c r="E6" s="5"/>
      <c r="F6" s="5" t="s">
        <v>5</v>
      </c>
      <c r="G6" s="5" t="s">
        <v>6</v>
      </c>
      <c r="H6" s="5"/>
      <c r="I6" s="5" t="s">
        <v>8</v>
      </c>
      <c r="J6" s="5" t="s">
        <v>10</v>
      </c>
    </row>
    <row r="7" spans="1:10">
      <c r="A7" s="13"/>
      <c r="B7" s="11"/>
      <c r="C7" s="11"/>
      <c r="D7" s="11"/>
      <c r="E7" s="11"/>
      <c r="F7" s="11"/>
      <c r="G7" s="11"/>
      <c r="H7" s="11"/>
      <c r="I7" s="89"/>
      <c r="J7" s="90"/>
    </row>
    <row r="8" spans="1:10">
      <c r="A8" s="13">
        <v>2001</v>
      </c>
      <c r="B8" s="91">
        <v>1235165.5435600483</v>
      </c>
      <c r="C8" s="91">
        <v>448636.87277041411</v>
      </c>
      <c r="D8" s="92">
        <v>786528.67078963423</v>
      </c>
      <c r="E8" s="92"/>
      <c r="F8" s="93">
        <v>240263.3068652839</v>
      </c>
      <c r="G8" s="93">
        <v>546265.36392435036</v>
      </c>
      <c r="H8" s="92"/>
      <c r="I8" s="94">
        <v>1374</v>
      </c>
      <c r="J8" s="94">
        <v>738.6</v>
      </c>
    </row>
    <row r="9" spans="1:10">
      <c r="A9" s="13">
        <v>2002</v>
      </c>
      <c r="B9" s="91">
        <v>1312021.6279325506</v>
      </c>
      <c r="C9" s="91">
        <v>462357.31858090911</v>
      </c>
      <c r="D9" s="92">
        <v>849664.30935164145</v>
      </c>
      <c r="E9" s="92"/>
      <c r="F9" s="93">
        <v>251847.70844953583</v>
      </c>
      <c r="G9" s="93">
        <v>597816.60090210568</v>
      </c>
      <c r="H9" s="92"/>
      <c r="I9" s="94">
        <v>1398</v>
      </c>
      <c r="J9" s="94">
        <v>747.7</v>
      </c>
    </row>
    <row r="10" spans="1:10">
      <c r="A10" s="13">
        <v>2003</v>
      </c>
      <c r="B10" s="91">
        <v>1357423.6372586554</v>
      </c>
      <c r="C10" s="91">
        <v>471465.30220933928</v>
      </c>
      <c r="D10" s="92">
        <v>885958.33504931617</v>
      </c>
      <c r="E10" s="92"/>
      <c r="F10" s="93">
        <v>252146.18207947293</v>
      </c>
      <c r="G10" s="93">
        <v>633812.15296984324</v>
      </c>
      <c r="H10" s="92"/>
      <c r="I10" s="94">
        <v>1400</v>
      </c>
      <c r="J10" s="94">
        <v>750.65</v>
      </c>
    </row>
    <row r="11" spans="1:10">
      <c r="A11" s="13">
        <v>2004</v>
      </c>
      <c r="B11" s="91">
        <v>1392151.3693038959</v>
      </c>
      <c r="C11" s="91">
        <v>493021.74974429462</v>
      </c>
      <c r="D11" s="92">
        <v>899129.6195596013</v>
      </c>
      <c r="E11" s="92"/>
      <c r="F11" s="93">
        <v>256456.69597784922</v>
      </c>
      <c r="G11" s="93">
        <v>642672.92358175211</v>
      </c>
      <c r="H11" s="92"/>
      <c r="I11" s="94">
        <v>1516.92</v>
      </c>
      <c r="J11" s="94">
        <v>766.76</v>
      </c>
    </row>
    <row r="12" spans="1:10">
      <c r="A12" s="13">
        <v>2005</v>
      </c>
      <c r="B12" s="91">
        <v>1459656.1497486215</v>
      </c>
      <c r="C12" s="91">
        <v>530505.3961718044</v>
      </c>
      <c r="D12" s="92">
        <v>929150.75357681711</v>
      </c>
      <c r="E12" s="92"/>
      <c r="F12" s="93">
        <v>256991.93800476051</v>
      </c>
      <c r="G12" s="93">
        <v>672158.81557205657</v>
      </c>
      <c r="H12" s="92"/>
      <c r="I12" s="94">
        <v>1644.3</v>
      </c>
      <c r="J12" s="94">
        <v>836.2</v>
      </c>
    </row>
    <row r="13" spans="1:10">
      <c r="A13" s="13">
        <v>2006</v>
      </c>
      <c r="B13" s="91">
        <v>1516226.9462969643</v>
      </c>
      <c r="C13" s="91">
        <v>607336.29306779313</v>
      </c>
      <c r="D13" s="92">
        <v>908890.65322917118</v>
      </c>
      <c r="E13" s="92"/>
      <c r="F13" s="93">
        <v>296483.25679600472</v>
      </c>
      <c r="G13" s="93">
        <v>612407.39643316646</v>
      </c>
      <c r="H13" s="92"/>
      <c r="I13" s="94">
        <v>1775.1</v>
      </c>
      <c r="J13" s="94">
        <v>895.1</v>
      </c>
    </row>
    <row r="14" spans="1:10">
      <c r="A14" s="13">
        <v>2007</v>
      </c>
      <c r="B14" s="91">
        <v>1608123.7021326302</v>
      </c>
      <c r="C14" s="91">
        <v>671402.23800789251</v>
      </c>
      <c r="D14" s="92">
        <v>936721.46412473754</v>
      </c>
      <c r="E14" s="92"/>
      <c r="F14" s="93">
        <v>334093.93671265425</v>
      </c>
      <c r="G14" s="93">
        <v>602627.52741208335</v>
      </c>
      <c r="H14" s="92"/>
      <c r="I14" s="94">
        <v>1971.92</v>
      </c>
      <c r="J14" s="94">
        <v>1005.9</v>
      </c>
    </row>
    <row r="15" spans="1:10">
      <c r="A15" s="13">
        <v>2008</v>
      </c>
      <c r="B15" s="91">
        <v>1650934.3159870817</v>
      </c>
      <c r="C15" s="91">
        <v>674224.84946341149</v>
      </c>
      <c r="D15" s="92">
        <v>976709.46652367013</v>
      </c>
      <c r="E15" s="92"/>
      <c r="F15" s="93">
        <v>378381.7633247734</v>
      </c>
      <c r="G15" s="93">
        <v>598327.70319889672</v>
      </c>
      <c r="H15" s="92"/>
      <c r="I15" s="94">
        <v>2406.87</v>
      </c>
      <c r="J15" s="94">
        <v>1260.27</v>
      </c>
    </row>
    <row r="16" spans="1:10">
      <c r="A16" s="13">
        <v>2009</v>
      </c>
      <c r="B16" s="91">
        <v>1688103.7150808375</v>
      </c>
      <c r="C16" s="91">
        <v>696341.67392348242</v>
      </c>
      <c r="D16" s="92">
        <v>991762.04115681013</v>
      </c>
      <c r="E16" s="92"/>
      <c r="F16" s="93">
        <v>376937.24388035701</v>
      </c>
      <c r="G16" s="93">
        <v>614824.79727663589</v>
      </c>
      <c r="H16" s="92"/>
      <c r="I16" s="94">
        <v>2547.5500000000002</v>
      </c>
      <c r="J16" s="94">
        <v>1341.65</v>
      </c>
    </row>
    <row r="17" spans="1:10">
      <c r="A17" s="13">
        <v>2010</v>
      </c>
      <c r="B17" s="95">
        <f>[3]Cuadro01!B7</f>
        <v>1732600.4706999375</v>
      </c>
      <c r="C17" s="95">
        <f>[3]Cuadro01!C7</f>
        <v>693737.4173022171</v>
      </c>
      <c r="D17" s="96">
        <f>[3]Cuadro01!D7</f>
        <v>1038863.053397667</v>
      </c>
      <c r="E17" s="96"/>
      <c r="F17" s="97">
        <f>[3]Cuadro01!E7</f>
        <v>362130.19876417465</v>
      </c>
      <c r="G17" s="97">
        <f>[3]Cuadro01!F7</f>
        <v>676732.85463348264</v>
      </c>
      <c r="H17" s="96"/>
      <c r="I17" s="94">
        <v>2647.08</v>
      </c>
      <c r="J17" s="94">
        <v>1379.02</v>
      </c>
    </row>
    <row r="18" spans="1:10">
      <c r="A18" s="13">
        <v>2011</v>
      </c>
      <c r="B18" s="95">
        <f>[4]Cuadro01!B9</f>
        <v>1718337.7742994768</v>
      </c>
      <c r="C18" s="95">
        <f>[4]Cuadro01!C9</f>
        <v>654172.44936611713</v>
      </c>
      <c r="D18" s="96">
        <f>[4]Cuadro01!D9</f>
        <v>1064165.3249333166</v>
      </c>
      <c r="E18" s="96"/>
      <c r="F18" s="97">
        <f>[4]Cuadro01!E9</f>
        <v>348678.92498876783</v>
      </c>
      <c r="G18" s="97">
        <f>[4]Cuadro01!F9</f>
        <v>715486.399944545</v>
      </c>
      <c r="H18" s="96"/>
      <c r="I18" s="94">
        <f>[4]Cuadro01!I11</f>
        <v>2725.08</v>
      </c>
      <c r="J18" s="94">
        <f>[4]Cuadro01!I15</f>
        <v>1445.64</v>
      </c>
    </row>
    <row r="19" spans="1:10">
      <c r="A19" s="13">
        <v>2012</v>
      </c>
      <c r="B19" s="95">
        <f>[5]Cuadro01!B9</f>
        <v>1814582.2909078798</v>
      </c>
      <c r="C19" s="95">
        <f>[5]Cuadro01!C9</f>
        <v>607884.56818755169</v>
      </c>
      <c r="D19" s="96">
        <f>[5]Cuadro01!D9</f>
        <v>1206697.7227203392</v>
      </c>
      <c r="E19" s="96"/>
      <c r="F19" s="97">
        <f>[5]Cuadro01!E9</f>
        <v>371794.36112698045</v>
      </c>
      <c r="G19" s="97">
        <f>[5]Cuadro01!F9</f>
        <v>834903.36159336183</v>
      </c>
      <c r="H19" s="96"/>
      <c r="I19" s="94">
        <f>[5]Cuadro01!I11</f>
        <v>2806.6933420491278</v>
      </c>
      <c r="J19" s="94">
        <f>[5]Cuadro01!I15</f>
        <v>1465.2059496791787</v>
      </c>
    </row>
    <row r="20" spans="1:10">
      <c r="A20" s="98">
        <v>2013</v>
      </c>
      <c r="B20" s="99">
        <v>1888051.90188518</v>
      </c>
      <c r="C20" s="99">
        <v>670096.76973126573</v>
      </c>
      <c r="D20" s="100">
        <v>1217955.1321539276</v>
      </c>
      <c r="E20" s="100"/>
      <c r="F20" s="101">
        <v>414319.18578686786</v>
      </c>
      <c r="G20" s="101">
        <v>803635.9463670617</v>
      </c>
      <c r="H20" s="100"/>
      <c r="I20" s="102">
        <v>2949.5885045058226</v>
      </c>
      <c r="J20" s="102">
        <v>1529.1809934943049</v>
      </c>
    </row>
    <row r="21" spans="1:10">
      <c r="A21" s="69" t="str">
        <f>Cuadro01!A17</f>
        <v>Fuente: Instituto Nacional de Estadística (INE). XLIV Encuesta Permanente de Hogares de Propósitos Múltiples, mayo 2013.</v>
      </c>
      <c r="B21" s="92"/>
      <c r="C21" s="91"/>
      <c r="D21" s="92"/>
      <c r="E21" s="92"/>
      <c r="F21" s="92"/>
      <c r="G21" s="92"/>
      <c r="H21" s="92"/>
      <c r="I21" s="103"/>
      <c r="J21" s="21"/>
    </row>
    <row r="22" spans="1:10">
      <c r="A22" s="104" t="s">
        <v>44</v>
      </c>
      <c r="B22" s="92"/>
      <c r="C22" s="91"/>
      <c r="D22" s="92"/>
      <c r="E22" s="92"/>
      <c r="F22" s="92"/>
      <c r="G22" s="92"/>
      <c r="H22" s="92"/>
      <c r="I22" s="103"/>
      <c r="J22" s="21"/>
    </row>
    <row r="23" spans="1:10">
      <c r="A23" s="105" t="s">
        <v>45</v>
      </c>
      <c r="B23" s="92"/>
      <c r="C23" s="91"/>
      <c r="D23" s="92"/>
      <c r="E23" s="92"/>
      <c r="F23" s="92"/>
      <c r="G23" s="92"/>
      <c r="H23" s="92"/>
      <c r="I23" s="103"/>
      <c r="J23" s="21"/>
    </row>
    <row r="24" spans="1:10">
      <c r="A24" s="138" t="s">
        <v>46</v>
      </c>
      <c r="B24" s="138"/>
      <c r="C24" s="138"/>
      <c r="D24" s="138"/>
      <c r="E24" s="138"/>
      <c r="F24" s="138"/>
      <c r="G24" s="138"/>
      <c r="H24" s="84"/>
      <c r="I24" s="84"/>
      <c r="J24" s="84"/>
    </row>
    <row r="25" spans="1:10">
      <c r="A25" s="139" t="s">
        <v>40</v>
      </c>
      <c r="B25" s="139"/>
      <c r="C25" s="139"/>
      <c r="D25" s="139"/>
      <c r="E25" s="139"/>
      <c r="F25" s="139"/>
      <c r="G25" s="139"/>
      <c r="H25" s="84"/>
      <c r="I25" s="84"/>
      <c r="J25" s="84"/>
    </row>
    <row r="26" spans="1:10">
      <c r="A26" s="106" t="s">
        <v>47</v>
      </c>
      <c r="B26" s="106"/>
      <c r="C26" s="106"/>
      <c r="D26" s="106"/>
      <c r="E26" s="106"/>
      <c r="F26" s="106"/>
      <c r="G26" s="106"/>
      <c r="H26" s="84"/>
      <c r="I26" s="84"/>
      <c r="J26" s="84"/>
    </row>
    <row r="27" spans="1:10">
      <c r="A27" s="107"/>
      <c r="B27" s="107"/>
      <c r="C27" s="107"/>
      <c r="D27" s="107"/>
      <c r="E27" s="107"/>
      <c r="F27" s="107"/>
      <c r="G27" s="107"/>
      <c r="H27" s="107"/>
      <c r="I27" s="107"/>
      <c r="J27" s="107"/>
    </row>
    <row r="28" spans="1:10" ht="15">
      <c r="A28" s="135" t="s">
        <v>41</v>
      </c>
      <c r="B28" s="141" t="s">
        <v>42</v>
      </c>
      <c r="C28" s="141"/>
      <c r="D28" s="141"/>
      <c r="E28" s="88"/>
      <c r="F28" s="141" t="s">
        <v>4</v>
      </c>
      <c r="G28" s="141"/>
      <c r="H28" s="108"/>
      <c r="I28" s="107"/>
      <c r="J28" s="107"/>
    </row>
    <row r="29" spans="1:10">
      <c r="A29" s="140"/>
      <c r="B29" s="5" t="s">
        <v>0</v>
      </c>
      <c r="C29" s="5" t="s">
        <v>2</v>
      </c>
      <c r="D29" s="5" t="s">
        <v>1</v>
      </c>
      <c r="E29" s="5"/>
      <c r="F29" s="5" t="s">
        <v>5</v>
      </c>
      <c r="G29" s="5" t="s">
        <v>6</v>
      </c>
      <c r="H29" s="87"/>
      <c r="I29" s="87"/>
      <c r="J29" s="87"/>
    </row>
    <row r="30" spans="1:10">
      <c r="A30" s="109"/>
      <c r="B30" s="6"/>
      <c r="C30" s="6"/>
      <c r="D30" s="6"/>
      <c r="E30" s="6"/>
      <c r="F30" s="6"/>
      <c r="G30" s="6"/>
      <c r="H30" s="87"/>
      <c r="I30" s="87"/>
      <c r="J30" s="87"/>
    </row>
    <row r="31" spans="1:10">
      <c r="A31" s="13">
        <v>2001</v>
      </c>
      <c r="B31" s="110">
        <v>100</v>
      </c>
      <c r="C31" s="111">
        <v>36.322003565395228</v>
      </c>
      <c r="D31" s="111">
        <v>63.677996434604765</v>
      </c>
      <c r="E31" s="15"/>
      <c r="F31" s="111">
        <v>19.451911374793248</v>
      </c>
      <c r="G31" s="111">
        <v>44.226085059811524</v>
      </c>
      <c r="H31" s="15"/>
      <c r="I31" s="87"/>
      <c r="J31" s="87"/>
    </row>
    <row r="32" spans="1:10">
      <c r="A32" s="13">
        <v>2002</v>
      </c>
      <c r="B32" s="110">
        <v>100</v>
      </c>
      <c r="C32" s="111">
        <v>35.240068359961391</v>
      </c>
      <c r="D32" s="111">
        <v>64.759931640038602</v>
      </c>
      <c r="E32" s="15"/>
      <c r="F32" s="111">
        <v>19.195393055097032</v>
      </c>
      <c r="G32" s="111">
        <v>45.56453858494158</v>
      </c>
      <c r="H32" s="15"/>
      <c r="I32" s="87"/>
      <c r="J32" s="87"/>
    </row>
    <row r="33" spans="1:10">
      <c r="A33" s="13">
        <v>2003</v>
      </c>
      <c r="B33" s="110">
        <v>100.00000000000001</v>
      </c>
      <c r="C33" s="111">
        <v>34.732362784065927</v>
      </c>
      <c r="D33" s="111">
        <v>65.267637215934087</v>
      </c>
      <c r="E33" s="15"/>
      <c r="F33" s="111">
        <v>18.575349298372853</v>
      </c>
      <c r="G33" s="111">
        <v>46.692287917561224</v>
      </c>
      <c r="H33" s="15"/>
      <c r="I33" s="87"/>
      <c r="J33" s="87"/>
    </row>
    <row r="34" spans="1:10">
      <c r="A34" s="13">
        <v>2004</v>
      </c>
      <c r="B34" s="110">
        <v>100</v>
      </c>
      <c r="C34" s="111">
        <v>35.414378106801387</v>
      </c>
      <c r="D34" s="111">
        <v>64.585621893198621</v>
      </c>
      <c r="E34" s="15"/>
      <c r="F34" s="111">
        <v>18.421610008262448</v>
      </c>
      <c r="G34" s="111">
        <v>46.164011884936166</v>
      </c>
      <c r="H34" s="15"/>
      <c r="I34" s="87"/>
      <c r="J34" s="87"/>
    </row>
    <row r="35" spans="1:10">
      <c r="A35" s="13">
        <v>2005</v>
      </c>
      <c r="B35" s="110">
        <v>100</v>
      </c>
      <c r="C35" s="111">
        <v>36.344545683801407</v>
      </c>
      <c r="D35" s="111">
        <v>63.655454316198586</v>
      </c>
      <c r="E35" s="15"/>
      <c r="F35" s="111">
        <v>17.606334070460296</v>
      </c>
      <c r="G35" s="111">
        <v>46.049120245738294</v>
      </c>
      <c r="H35" s="15"/>
      <c r="I35" s="87"/>
      <c r="J35" s="87"/>
    </row>
    <row r="36" spans="1:10">
      <c r="A36" s="13">
        <v>2006</v>
      </c>
      <c r="B36" s="110">
        <v>100</v>
      </c>
      <c r="C36" s="111">
        <v>40.055764379539113</v>
      </c>
      <c r="D36" s="111">
        <v>59.944235620460887</v>
      </c>
      <c r="E36" s="15"/>
      <c r="F36" s="111">
        <v>19.554015810106588</v>
      </c>
      <c r="G36" s="111">
        <v>40.390219810354296</v>
      </c>
      <c r="H36" s="15"/>
    </row>
    <row r="37" spans="1:10">
      <c r="A37" s="13">
        <v>2007</v>
      </c>
      <c r="B37" s="110">
        <v>100</v>
      </c>
      <c r="C37" s="111">
        <v>41.750658678651732</v>
      </c>
      <c r="D37" s="111">
        <v>58.249341321348261</v>
      </c>
      <c r="E37" s="15"/>
      <c r="F37" s="111">
        <v>20.775387880272646</v>
      </c>
      <c r="G37" s="111">
        <v>37.473953441075615</v>
      </c>
      <c r="H37" s="15"/>
    </row>
    <row r="38" spans="1:10">
      <c r="A38" s="13">
        <v>2008</v>
      </c>
      <c r="B38" s="110">
        <v>100</v>
      </c>
      <c r="C38" s="111">
        <v>40.838986926036327</v>
      </c>
      <c r="D38" s="111">
        <v>59.161013073963673</v>
      </c>
      <c r="E38" s="15"/>
      <c r="F38" s="111">
        <v>22.919250006535947</v>
      </c>
      <c r="G38" s="111">
        <v>36.241763067427726</v>
      </c>
      <c r="H38" s="15"/>
    </row>
    <row r="39" spans="1:10">
      <c r="A39" s="13">
        <v>2009</v>
      </c>
      <c r="B39" s="110">
        <v>100</v>
      </c>
      <c r="C39" s="111">
        <v>41.249934331797675</v>
      </c>
      <c r="D39" s="111">
        <v>58.750065668170038</v>
      </c>
      <c r="E39" s="15"/>
      <c r="F39" s="111">
        <v>22.329033489645912</v>
      </c>
      <c r="G39" s="111">
        <v>36.421032178534958</v>
      </c>
      <c r="H39" s="15"/>
    </row>
    <row r="40" spans="1:10">
      <c r="A40" s="13">
        <v>2010</v>
      </c>
      <c r="B40" s="110">
        <v>100</v>
      </c>
      <c r="C40" s="111">
        <v>40.040241765717653</v>
      </c>
      <c r="D40" s="111">
        <v>59.959758234279256</v>
      </c>
      <c r="E40" s="15"/>
      <c r="F40" s="111">
        <v>20.900963891455078</v>
      </c>
      <c r="G40" s="111">
        <v>39.058794342823624</v>
      </c>
      <c r="H40" s="15"/>
    </row>
    <row r="41" spans="1:10">
      <c r="A41" s="13">
        <v>2011</v>
      </c>
      <c r="B41" s="110">
        <f>[4]Cuadro02!B32</f>
        <v>100.00000000000566</v>
      </c>
      <c r="C41" s="111">
        <f>[4]Cuadro01!C26</f>
        <v>38.070073250458968</v>
      </c>
      <c r="D41" s="111">
        <f>[4]Cuadro01!D26</f>
        <v>61.929926749538524</v>
      </c>
      <c r="E41" s="15"/>
      <c r="F41" s="111">
        <f>[4]Cuadro01!E26</f>
        <v>20.291640572873717</v>
      </c>
      <c r="G41" s="111">
        <f>[4]Cuadro01!F26</f>
        <v>41.638286176664593</v>
      </c>
      <c r="H41" s="15"/>
    </row>
    <row r="42" spans="1:10">
      <c r="A42" s="13">
        <v>2012</v>
      </c>
      <c r="B42" s="110">
        <f>[5]Cuadro01!B26</f>
        <v>99.999999999974861</v>
      </c>
      <c r="C42" s="111">
        <f>[5]Cuadro01!C32</f>
        <v>30.700474279460906</v>
      </c>
      <c r="D42" s="111">
        <v>66.500027514133791</v>
      </c>
      <c r="E42" s="15"/>
      <c r="F42" s="111">
        <v>20.489253256239078</v>
      </c>
      <c r="G42" s="111">
        <v>46.010774257894873</v>
      </c>
      <c r="H42" s="87"/>
    </row>
    <row r="43" spans="1:10">
      <c r="A43" s="98">
        <v>2013</v>
      </c>
      <c r="B43" s="36">
        <v>99.999999999974861</v>
      </c>
      <c r="C43" s="112">
        <v>35.491437977006214</v>
      </c>
      <c r="D43" s="112">
        <v>64.508562022994354</v>
      </c>
      <c r="E43" s="115"/>
      <c r="F43" s="112">
        <v>21.94426887169671</v>
      </c>
      <c r="G43" s="112">
        <v>42.564293151297747</v>
      </c>
      <c r="H43" s="87"/>
    </row>
    <row r="44" spans="1:10">
      <c r="A44" s="69" t="str">
        <f>Cuadro01!A17</f>
        <v>Fuente: Instituto Nacional de Estadística (INE). XLIV Encuesta Permanente de Hogares de Propósitos Múltiples, mayo 2013.</v>
      </c>
      <c r="B44" s="86"/>
      <c r="C44" s="15"/>
      <c r="D44" s="87"/>
      <c r="E44" s="87"/>
      <c r="F44" s="87"/>
      <c r="G44" s="87"/>
      <c r="H44" s="87"/>
    </row>
    <row r="45" spans="1:10">
      <c r="A45" s="104" t="s">
        <v>44</v>
      </c>
      <c r="B45" s="86"/>
      <c r="C45" s="15"/>
      <c r="D45" s="87"/>
      <c r="E45" s="87"/>
      <c r="F45" s="87"/>
      <c r="G45" s="87"/>
      <c r="H45" s="87"/>
    </row>
    <row r="46" spans="1:10">
      <c r="A46" s="105" t="s">
        <v>45</v>
      </c>
      <c r="B46" s="86"/>
      <c r="C46" s="15"/>
      <c r="D46" s="87"/>
      <c r="E46" s="87"/>
      <c r="F46" s="87"/>
      <c r="G46" s="87"/>
      <c r="H46" s="87"/>
    </row>
    <row r="47" spans="1:10">
      <c r="A47" s="13"/>
      <c r="B47" s="86"/>
      <c r="C47" s="15"/>
      <c r="D47" s="87"/>
      <c r="E47" s="87"/>
      <c r="F47" s="87"/>
      <c r="G47" s="87"/>
      <c r="H47" s="87"/>
    </row>
    <row r="48" spans="1:10">
      <c r="A48" s="13"/>
      <c r="B48" s="86"/>
      <c r="C48" s="15"/>
      <c r="D48" s="87"/>
      <c r="E48" s="87"/>
      <c r="F48" s="87"/>
      <c r="G48" s="87"/>
      <c r="H48" s="87"/>
    </row>
    <row r="49" spans="1:8">
      <c r="A49" s="13"/>
      <c r="B49" s="86"/>
      <c r="C49" s="15"/>
      <c r="D49" s="87"/>
      <c r="E49" s="87"/>
      <c r="F49" s="87"/>
      <c r="G49" s="87"/>
      <c r="H49" s="87"/>
    </row>
    <row r="50" spans="1:8">
      <c r="A50" s="87"/>
      <c r="B50" s="113"/>
      <c r="C50" s="87"/>
      <c r="D50" s="87"/>
      <c r="E50" s="87"/>
      <c r="F50" s="87"/>
      <c r="G50" s="87"/>
      <c r="H50" s="87"/>
    </row>
    <row r="51" spans="1:8">
      <c r="A51" s="114"/>
      <c r="B51" s="87"/>
      <c r="C51" s="87"/>
      <c r="D51" s="87"/>
      <c r="E51" s="87"/>
      <c r="F51" s="87"/>
      <c r="G51" s="87"/>
      <c r="H51" s="87"/>
    </row>
    <row r="55" spans="1:8">
      <c r="A55" s="25"/>
    </row>
  </sheetData>
  <mergeCells count="12">
    <mergeCell ref="A1:J1"/>
    <mergeCell ref="A2:J2"/>
    <mergeCell ref="A3:J3"/>
    <mergeCell ref="A5:A6"/>
    <mergeCell ref="B5:D5"/>
    <mergeCell ref="F5:G5"/>
    <mergeCell ref="I5:J5"/>
    <mergeCell ref="A24:G24"/>
    <mergeCell ref="A25:G25"/>
    <mergeCell ref="A28:A29"/>
    <mergeCell ref="B28:D28"/>
    <mergeCell ref="F28:G28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74" orientation="landscape" r:id="rId1"/>
  <rowBreaks count="1" manualBreakCount="1">
    <brk id="23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5"/>
  <dimension ref="A3:I25"/>
  <sheetViews>
    <sheetView view="pageBreakPreview" zoomScale="60" workbookViewId="0">
      <selection activeCell="E20" sqref="E20"/>
    </sheetView>
  </sheetViews>
  <sheetFormatPr baseColWidth="10" defaultColWidth="10.28515625" defaultRowHeight="11.25"/>
  <cols>
    <col min="1" max="1" width="17.28515625" style="4" customWidth="1"/>
    <col min="2" max="2" width="12.140625" style="4" customWidth="1"/>
    <col min="3" max="3" width="15.5703125" style="4" bestFit="1" customWidth="1"/>
    <col min="4" max="4" width="14.42578125" style="4" customWidth="1"/>
    <col min="5" max="5" width="11.140625" style="4" bestFit="1" customWidth="1"/>
    <col min="6" max="6" width="10.42578125" style="4" bestFit="1" customWidth="1"/>
    <col min="7" max="16384" width="10.28515625" style="4"/>
  </cols>
  <sheetData>
    <row r="3" spans="1:6" ht="26.25" customHeight="1">
      <c r="A3" s="142" t="s">
        <v>38</v>
      </c>
      <c r="B3" s="142"/>
      <c r="C3" s="142"/>
      <c r="D3" s="142"/>
      <c r="E3" s="142"/>
      <c r="F3" s="142"/>
    </row>
    <row r="4" spans="1:6">
      <c r="A4" s="57"/>
      <c r="B4" s="57"/>
      <c r="C4" s="57"/>
      <c r="D4" s="57"/>
      <c r="E4" s="57"/>
      <c r="F4" s="46"/>
    </row>
    <row r="5" spans="1:6">
      <c r="A5" s="143" t="s">
        <v>3</v>
      </c>
      <c r="B5" s="143" t="s">
        <v>0</v>
      </c>
      <c r="C5" s="143" t="s">
        <v>28</v>
      </c>
      <c r="D5" s="143"/>
      <c r="E5" s="143" t="s">
        <v>29</v>
      </c>
      <c r="F5" s="143"/>
    </row>
    <row r="6" spans="1:6" ht="12.75" customHeight="1">
      <c r="A6" s="143"/>
      <c r="B6" s="143"/>
      <c r="C6" s="58" t="s">
        <v>30</v>
      </c>
      <c r="D6" s="58" t="s">
        <v>16</v>
      </c>
      <c r="E6" s="58" t="s">
        <v>30</v>
      </c>
      <c r="F6" s="58" t="s">
        <v>16</v>
      </c>
    </row>
    <row r="7" spans="1:6">
      <c r="A7" s="56"/>
      <c r="B7" s="56"/>
      <c r="C7" s="56"/>
      <c r="D7" s="56"/>
      <c r="E7" s="56"/>
      <c r="F7" s="56"/>
    </row>
    <row r="8" spans="1:6">
      <c r="A8" s="59" t="s">
        <v>0</v>
      </c>
      <c r="B8" s="60">
        <f>+B10+B14</f>
        <v>8498262.1614601482</v>
      </c>
      <c r="C8" s="60">
        <f>+C10+C14</f>
        <v>6581173.234280983</v>
      </c>
      <c r="D8" s="61">
        <f>+C8/B8*100</f>
        <v>77.441400479815556</v>
      </c>
      <c r="E8" s="60">
        <f>+E10+E14</f>
        <v>1917088.9271791787</v>
      </c>
      <c r="F8" s="62">
        <f>+E8/B8*100</f>
        <v>22.558599520184604</v>
      </c>
    </row>
    <row r="9" spans="1:6" ht="12.75">
      <c r="A9" s="59"/>
      <c r="B9" s="63"/>
      <c r="C9" s="59"/>
      <c r="D9" s="61"/>
      <c r="E9" s="59"/>
      <c r="F9" s="62"/>
    </row>
    <row r="10" spans="1:6" ht="11.25" customHeight="1">
      <c r="A10" s="57" t="s">
        <v>8</v>
      </c>
      <c r="B10" s="64">
        <f>+B11+B12+B13</f>
        <v>3965206.3634452904</v>
      </c>
      <c r="C10" s="64">
        <f>+C11+C12+C13</f>
        <v>3631532.3471755497</v>
      </c>
      <c r="D10" s="65">
        <f>+C10/B10*100</f>
        <v>91.58495206338219</v>
      </c>
      <c r="E10" s="64">
        <f>+E11+E12+E13</f>
        <v>333674.01626974955</v>
      </c>
      <c r="F10" s="66">
        <f>+E10/B10*100</f>
        <v>8.4150479366180253</v>
      </c>
    </row>
    <row r="11" spans="1:6" ht="11.25" customHeight="1">
      <c r="A11" s="67" t="s">
        <v>11</v>
      </c>
      <c r="B11" s="64">
        <f>[1]Pobreza!C18</f>
        <v>1093015.5034441298</v>
      </c>
      <c r="C11" s="57">
        <f>[1]Pobreza!D18</f>
        <v>1027553.5948893985</v>
      </c>
      <c r="D11" s="65">
        <f>+C11/B11*100</f>
        <v>94.010889292195898</v>
      </c>
      <c r="E11" s="57">
        <f>[1]Pobreza!E18</f>
        <v>65461.908554729329</v>
      </c>
      <c r="F11" s="66">
        <f>+E11/B11*100</f>
        <v>5.9891107078039223</v>
      </c>
    </row>
    <row r="12" spans="1:6">
      <c r="A12" s="67" t="s">
        <v>9</v>
      </c>
      <c r="B12" s="64">
        <f>[1]Pobreza!C19</f>
        <v>676959.28621236095</v>
      </c>
      <c r="C12" s="57">
        <f>[1]Pobreza!D19</f>
        <v>646681.56934859511</v>
      </c>
      <c r="D12" s="65">
        <f>+C12/B12*100</f>
        <v>95.527394707417045</v>
      </c>
      <c r="E12" s="57">
        <f>[1]Pobreza!E19</f>
        <v>30277.716863765305</v>
      </c>
      <c r="F12" s="66">
        <f>+E12/B12*100</f>
        <v>4.4726052925828741</v>
      </c>
    </row>
    <row r="13" spans="1:6">
      <c r="A13" s="67" t="s">
        <v>31</v>
      </c>
      <c r="B13" s="64">
        <f>[1]Pobreza!C20</f>
        <v>2195231.5737887993</v>
      </c>
      <c r="C13" s="57">
        <f>[1]Pobreza!D20</f>
        <v>1957297.1829375557</v>
      </c>
      <c r="D13" s="65">
        <f>+C13/B13*100</f>
        <v>89.161307914290461</v>
      </c>
      <c r="E13" s="57">
        <f>[1]Pobreza!E20</f>
        <v>237934.39085125492</v>
      </c>
      <c r="F13" s="66">
        <f>+E13/B13*100</f>
        <v>10.838692085710058</v>
      </c>
    </row>
    <row r="14" spans="1:6">
      <c r="A14" s="57" t="s">
        <v>10</v>
      </c>
      <c r="B14" s="64">
        <f>[1]Pobreza!C21</f>
        <v>4533055.7980148578</v>
      </c>
      <c r="C14" s="57">
        <f>[1]Pobreza!D21</f>
        <v>2949640.8871054328</v>
      </c>
      <c r="D14" s="65">
        <f>+C14/B14*100</f>
        <v>65.069591430953849</v>
      </c>
      <c r="E14" s="57">
        <f>[1]Pobreza!E21</f>
        <v>1583414.9109094292</v>
      </c>
      <c r="F14" s="66">
        <f>+E14/B14*100</f>
        <v>34.930408569046243</v>
      </c>
    </row>
    <row r="15" spans="1:6">
      <c r="A15" s="68"/>
      <c r="B15" s="68"/>
      <c r="C15" s="68"/>
      <c r="D15" s="68"/>
      <c r="E15" s="68"/>
      <c r="F15" s="68"/>
    </row>
    <row r="16" spans="1:6">
      <c r="A16" s="69" t="str">
        <f>Cuadro01!A17</f>
        <v>Fuente: Instituto Nacional de Estadística (INE). XLIV Encuesta Permanente de Hogares de Propósitos Múltiples, mayo 2013.</v>
      </c>
      <c r="B16" s="57"/>
      <c r="C16" s="46"/>
      <c r="D16" s="46"/>
      <c r="E16" s="46"/>
      <c r="F16" s="46"/>
    </row>
    <row r="17" spans="1:9">
      <c r="A17" s="82" t="s">
        <v>48</v>
      </c>
      <c r="B17" s="83"/>
      <c r="C17" s="83"/>
      <c r="D17" s="83"/>
      <c r="E17" s="83"/>
      <c r="F17" s="83"/>
      <c r="G17" s="80"/>
      <c r="H17" s="80"/>
      <c r="I17" s="80"/>
    </row>
    <row r="18" spans="1:9">
      <c r="A18" s="80"/>
      <c r="B18" s="83"/>
      <c r="C18" s="83"/>
      <c r="D18" s="83"/>
      <c r="E18" s="83"/>
      <c r="F18" s="83"/>
      <c r="G18" s="80"/>
      <c r="H18" s="80"/>
      <c r="I18" s="80"/>
    </row>
    <row r="19" spans="1:9">
      <c r="A19" s="53"/>
      <c r="B19" s="42"/>
    </row>
    <row r="20" spans="1:9">
      <c r="B20" s="53"/>
      <c r="C20" s="53"/>
    </row>
    <row r="23" spans="1:9">
      <c r="E23" s="77"/>
    </row>
    <row r="25" spans="1:9">
      <c r="G25" s="78"/>
    </row>
  </sheetData>
  <mergeCells count="5">
    <mergeCell ref="A3:F3"/>
    <mergeCell ref="A5:A6"/>
    <mergeCell ref="B5:B6"/>
    <mergeCell ref="C5:D5"/>
    <mergeCell ref="E5:F5"/>
  </mergeCells>
  <phoneticPr fontId="3" type="noConversion"/>
  <printOptions horizontalCentered="1" verticalCentered="1"/>
  <pageMargins left="0.54" right="0" top="0" bottom="0" header="0" footer="0"/>
  <pageSetup paperSize="9" scale="92" firstPageNumber="75" orientation="landscape" useFirstPageNumber="1" verticalDpi="300" r:id="rId1"/>
  <headerFooter alignWithMargins="0">
    <oddFooter>&amp;C&amp;8&amp;P</oddFooter>
  </headerFooter>
  <ignoredErrors>
    <ignoredError sqref="D8:D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N25"/>
  <sheetViews>
    <sheetView tabSelected="1" view="pageBreakPreview" zoomScale="60" workbookViewId="0">
      <selection activeCell="D28" sqref="D28"/>
    </sheetView>
  </sheetViews>
  <sheetFormatPr baseColWidth="10" defaultRowHeight="15"/>
  <cols>
    <col min="1" max="1" width="15.85546875" style="117" customWidth="1"/>
    <col min="2" max="2" width="10.42578125" style="117" customWidth="1"/>
    <col min="3" max="3" width="10.140625" style="117" customWidth="1"/>
    <col min="4" max="4" width="10.5703125" style="117" customWidth="1"/>
    <col min="5" max="5" width="10.140625" style="117" customWidth="1"/>
    <col min="6" max="6" width="10.42578125" style="117" customWidth="1"/>
    <col min="7" max="7" width="9.42578125" style="117" customWidth="1"/>
    <col min="8" max="8" width="10.140625" style="117" customWidth="1"/>
    <col min="9" max="9" width="10" style="117" customWidth="1"/>
    <col min="10" max="10" width="9.85546875" style="117" customWidth="1"/>
    <col min="11" max="11" width="10.42578125" style="117" customWidth="1"/>
    <col min="12" max="12" width="9.42578125" style="117" customWidth="1"/>
    <col min="13" max="16384" width="11.42578125" style="117"/>
  </cols>
  <sheetData>
    <row r="1" spans="1:14">
      <c r="A1" s="144" t="s">
        <v>49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ht="9" customHeight="1" thickBo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4" ht="15.75" thickBot="1">
      <c r="A3" s="119" t="s">
        <v>50</v>
      </c>
      <c r="B3" s="120">
        <v>2001</v>
      </c>
      <c r="C3" s="120">
        <v>2002</v>
      </c>
      <c r="D3" s="120">
        <v>2003</v>
      </c>
      <c r="E3" s="120">
        <v>2004</v>
      </c>
      <c r="F3" s="120">
        <v>2005</v>
      </c>
      <c r="G3" s="120">
        <v>2006</v>
      </c>
      <c r="H3" s="120">
        <v>2007</v>
      </c>
      <c r="I3" s="120">
        <v>2008</v>
      </c>
      <c r="J3" s="120">
        <v>2009</v>
      </c>
      <c r="K3" s="120">
        <v>2010</v>
      </c>
      <c r="L3" s="120">
        <v>2011</v>
      </c>
      <c r="M3" s="129">
        <v>2012</v>
      </c>
      <c r="N3" s="129">
        <v>2013</v>
      </c>
    </row>
    <row r="4" spans="1:14" ht="12.75" customHeight="1">
      <c r="A4" s="121" t="s">
        <v>0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4">
      <c r="A5" s="122" t="s">
        <v>51</v>
      </c>
      <c r="B5" s="123">
        <f>[6]Vinculos!E4</f>
        <v>1235165.543560029</v>
      </c>
      <c r="C5" s="123">
        <f>[6]Vinculos!F4</f>
        <v>1312021.6279325155</v>
      </c>
      <c r="D5" s="123">
        <f>[6]Vinculos!G4</f>
        <v>1357423.6372587814</v>
      </c>
      <c r="E5" s="123">
        <f>[6]Vinculos!H4</f>
        <v>1396883.9982009546</v>
      </c>
      <c r="F5" s="123">
        <f>[6]Vinculos!I4</f>
        <v>1459656.149748646</v>
      </c>
      <c r="G5" s="123">
        <f>[6]Vinculos!J4</f>
        <v>1516226.9462964332</v>
      </c>
      <c r="H5" s="123">
        <f>[6]Vinculos!K4</f>
        <v>1608123.7021330765</v>
      </c>
      <c r="I5" s="123">
        <f>[6]Vinculos!L4</f>
        <v>1650934.3159860473</v>
      </c>
      <c r="J5" s="123">
        <f>[6]Vinculos!M4</f>
        <v>1688103.7150808375</v>
      </c>
      <c r="K5" s="123">
        <f>[6]Vinculos!N4</f>
        <v>1733503.0351365653</v>
      </c>
      <c r="L5" s="123">
        <f>[6]Vinculos!O4</f>
        <v>1718337.7685831047</v>
      </c>
      <c r="M5" s="130">
        <v>1814582.2909080486</v>
      </c>
      <c r="N5" s="130">
        <v>1888051.9018852334</v>
      </c>
    </row>
    <row r="6" spans="1:14">
      <c r="A6" s="124" t="s">
        <v>52</v>
      </c>
      <c r="B6" s="125">
        <f>[6]Vinculos!E5/[6]Vinculos!E4</f>
        <v>0.63677996434605311</v>
      </c>
      <c r="C6" s="125">
        <f>[6]Vinculos!F5/[6]Vinculos!F4</f>
        <v>0.64759931640027479</v>
      </c>
      <c r="D6" s="125">
        <f>[6]Vinculos!G5/[6]Vinculos!G4</f>
        <v>0.65051644529495956</v>
      </c>
      <c r="E6" s="125">
        <f>[6]Vinculos!H5/[6]Vinculos!H4</f>
        <v>0.64705605449040271</v>
      </c>
      <c r="F6" s="125">
        <f>[6]Vinculos!I5/[6]Vinculos!I4</f>
        <v>0.63655454316198734</v>
      </c>
      <c r="G6" s="125">
        <f>[6]Vinculos!J5/[6]Vinculos!J4</f>
        <v>0.59944235620471964</v>
      </c>
      <c r="H6" s="125">
        <f>[6]Vinculos!K5/[6]Vinculos!K4</f>
        <v>0.58249341321343495</v>
      </c>
      <c r="I6" s="125">
        <f>[6]Vinculos!L5/[6]Vinculos!L4</f>
        <v>0.59161013074001512</v>
      </c>
      <c r="J6" s="125">
        <f>[6]Vinculos!M5/[6]Vinculos!M4</f>
        <v>0.58750065668170037</v>
      </c>
      <c r="K6" s="125">
        <f>[6]Vinculos!N5/[6]Vinculos!N4</f>
        <v>0.5998060555761745</v>
      </c>
      <c r="L6" s="125">
        <f>[6]Vinculos!O5/[6]Vinculos!O4</f>
        <v>0.61929926796714074</v>
      </c>
      <c r="M6" s="125">
        <v>0.66526442798793151</v>
      </c>
      <c r="N6" s="125">
        <v>0.64508562022992033</v>
      </c>
    </row>
    <row r="7" spans="1:14">
      <c r="A7" s="124" t="s">
        <v>53</v>
      </c>
      <c r="B7" s="125">
        <f t="shared" ref="B7:L7" si="0">+B8/B6</f>
        <v>0.53284435024010146</v>
      </c>
      <c r="C7" s="125">
        <f t="shared" si="0"/>
        <v>0.53904311992751952</v>
      </c>
      <c r="D7" s="125">
        <f t="shared" si="0"/>
        <v>0.54946522240683404</v>
      </c>
      <c r="E7" s="125">
        <f t="shared" si="0"/>
        <v>0.55371094272558397</v>
      </c>
      <c r="F7" s="125">
        <f t="shared" si="0"/>
        <v>0.55449988133021177</v>
      </c>
      <c r="G7" s="125">
        <f t="shared" si="0"/>
        <v>0.52999327078504754</v>
      </c>
      <c r="H7" s="125">
        <f t="shared" si="0"/>
        <v>0.48694582678913934</v>
      </c>
      <c r="I7" s="125">
        <f t="shared" si="0"/>
        <v>0.46851331157281007</v>
      </c>
      <c r="J7" s="125">
        <f t="shared" si="0"/>
        <v>0.47177242389872531</v>
      </c>
      <c r="K7" s="125">
        <f t="shared" si="0"/>
        <v>0.49113478470001581</v>
      </c>
      <c r="L7" s="125">
        <f t="shared" si="0"/>
        <v>0.51196062321846814</v>
      </c>
      <c r="M7" s="125">
        <v>0.52757416525171419</v>
      </c>
      <c r="N7" s="125">
        <v>0.50364504860609893</v>
      </c>
    </row>
    <row r="8" spans="1:14">
      <c r="A8" s="124" t="s">
        <v>54</v>
      </c>
      <c r="B8" s="125">
        <f>[6]Vinculos!E6/[6]Vinculos!E4</f>
        <v>0.33930460634788762</v>
      </c>
      <c r="C8" s="125">
        <f>[6]Vinculos!F6/[6]Vinculos!F4</f>
        <v>0.34908395597533298</v>
      </c>
      <c r="D8" s="125">
        <f>[6]Vinculos!G6/[6]Vinculos!G4</f>
        <v>0.35743616329329803</v>
      </c>
      <c r="E8" s="125">
        <f>[6]Vinculos!H6/[6]Vinculos!H4</f>
        <v>0.35828201792817771</v>
      </c>
      <c r="F8" s="125">
        <f>[6]Vinculos!I6/[6]Vinculos!I4</f>
        <v>0.35296941864352915</v>
      </c>
      <c r="G8" s="125">
        <f>[6]Vinculos!J6/[6]Vinculos!J4</f>
        <v>0.31770041501203489</v>
      </c>
      <c r="H8" s="125">
        <f>[6]Vinculos!K6/[6]Vinculos!K4</f>
        <v>0.28364273669644385</v>
      </c>
      <c r="I8" s="125">
        <f>[6]Vinculos!L6/[6]Vinculos!L4</f>
        <v>0.27717722151302759</v>
      </c>
      <c r="J8" s="125">
        <f>[6]Vinculos!M6/[6]Vinculos!M4</f>
        <v>0.27716660884481864</v>
      </c>
      <c r="K8" s="125">
        <f>[6]Vinculos!N6/[6]Vinculos!N4</f>
        <v>0.2945856179671702</v>
      </c>
      <c r="L8" s="125">
        <f>[6]Vinculos!O6/[6]Vinculos!O4</f>
        <v>0.31705683918719846</v>
      </c>
      <c r="M8" s="125">
        <v>0.35097632526739209</v>
      </c>
      <c r="N8" s="125">
        <v>0.32489417855579367</v>
      </c>
    </row>
    <row r="9" spans="1:14">
      <c r="A9" s="124" t="s">
        <v>55</v>
      </c>
      <c r="B9" s="125">
        <f>[6]Vinculos!E7/[6]Vinculos!E4</f>
        <v>0.22253174832936343</v>
      </c>
      <c r="C9" s="125">
        <f>[6]Vinculos!F7/[6]Vinculos!F4</f>
        <v>0.23045233585551705</v>
      </c>
      <c r="D9" s="125">
        <f>[6]Vinculos!G7/[6]Vinculos!G4</f>
        <v>0.24107078373608301</v>
      </c>
      <c r="E9" s="125">
        <f>[6]Vinculos!H7/[6]Vinculos!H4</f>
        <v>0.24539475566319741</v>
      </c>
      <c r="F9" s="125">
        <f>[6]Vinculos!I7/[6]Vinculos!I4</f>
        <v>0.24012382589379547</v>
      </c>
      <c r="G9" s="125">
        <f>[6]Vinculos!J7/[6]Vinculos!J4</f>
        <v>0.21150054781915131</v>
      </c>
      <c r="H9" s="125">
        <f>[6]Vinculos!K7/[6]Vinculos!K4</f>
        <v>0.17326253796011007</v>
      </c>
      <c r="I9" s="125">
        <f>[6]Vinculos!L7/[6]Vinculos!L4</f>
        <v>0.16690963291534533</v>
      </c>
      <c r="J9" s="125">
        <f>[6]Vinculos!M7/[6]Vinculos!M4</f>
        <v>0.16732255632162923</v>
      </c>
      <c r="K9" s="125">
        <f>[6]Vinculos!N7/[6]Vinculos!N4</f>
        <v>0.18163936264268971</v>
      </c>
      <c r="L9" s="125">
        <f>[6]Vinculos!O7/[6]Vinculos!O4</f>
        <v>0.2039640001709459</v>
      </c>
      <c r="M9" s="125">
        <v>0.22947198997728493</v>
      </c>
      <c r="N9" s="125">
        <v>0.20566145940027211</v>
      </c>
    </row>
    <row r="10" spans="1:14" ht="7.5" customHeight="1">
      <c r="A10" s="11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</row>
    <row r="11" spans="1:14">
      <c r="A11" s="121" t="s">
        <v>8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</row>
    <row r="12" spans="1:14">
      <c r="A12" s="122" t="s">
        <v>51</v>
      </c>
      <c r="B12" s="123">
        <f>[6]Vinculos!E8</f>
        <v>612397.88607392053</v>
      </c>
      <c r="C12" s="123">
        <f>[6]Vinculos!F8</f>
        <v>646708.51343120157</v>
      </c>
      <c r="D12" s="123">
        <f>[6]Vinculos!G8</f>
        <v>663881.33513687202</v>
      </c>
      <c r="E12" s="123">
        <f>[6]Vinculos!H8</f>
        <v>679966.30522288743</v>
      </c>
      <c r="F12" s="123">
        <f>[6]Vinculos!I8</f>
        <v>723706.28024054121</v>
      </c>
      <c r="G12" s="123">
        <f>[6]Vinculos!J8</f>
        <v>743823.55019247078</v>
      </c>
      <c r="H12" s="123">
        <f>[6]Vinculos!K8</f>
        <v>789231.57723245432</v>
      </c>
      <c r="I12" s="123">
        <f>[6]Vinculos!L8</f>
        <v>817241.59887177753</v>
      </c>
      <c r="J12" s="123">
        <f>[6]Vinculos!M8</f>
        <v>828383.31148908159</v>
      </c>
      <c r="K12" s="123">
        <f>[6]Vinculos!N8</f>
        <v>848680.07146305847</v>
      </c>
      <c r="L12" s="123">
        <f>[6]Vinculos!O8</f>
        <v>840264.58149946376</v>
      </c>
      <c r="M12" s="130">
        <v>887073.45931190171</v>
      </c>
      <c r="N12" s="130">
        <v>927128.97119194223</v>
      </c>
    </row>
    <row r="13" spans="1:14">
      <c r="A13" s="124" t="s">
        <v>52</v>
      </c>
      <c r="B13" s="125">
        <f>[6]Vinculos!E9/[6]Vinculos!E8</f>
        <v>0.55904325260933074</v>
      </c>
      <c r="C13" s="125">
        <f>[6]Vinculos!F9/[6]Vinculos!F8</f>
        <v>0.58003803914789298</v>
      </c>
      <c r="D13" s="125">
        <f>[6]Vinculos!G9/[6]Vinculos!G8</f>
        <v>0.5703244594138317</v>
      </c>
      <c r="E13" s="125">
        <f>[6]Vinculos!H9/[6]Vinculos!H8</f>
        <v>0.57124587511734726</v>
      </c>
      <c r="F13" s="125">
        <f>[6]Vinculos!I9/[6]Vinculos!I8</f>
        <v>0.57740136973810763</v>
      </c>
      <c r="G13" s="125">
        <f>[6]Vinculos!J9/[6]Vinculos!J8</f>
        <v>0.52860457165288643</v>
      </c>
      <c r="H13" s="125">
        <f>[6]Vinculos!K9/[6]Vinculos!K8</f>
        <v>0.51030162214474606</v>
      </c>
      <c r="I13" s="125">
        <f>[6]Vinculos!L9/[6]Vinculos!L8</f>
        <v>0.55157860408879511</v>
      </c>
      <c r="J13" s="125">
        <f>[6]Vinculos!M9/[6]Vinculos!M8</f>
        <v>0.52840805549012115</v>
      </c>
      <c r="K13" s="125">
        <f>[6]Vinculos!N9/[6]Vinculos!N8</f>
        <v>0.54328707811765964</v>
      </c>
      <c r="L13" s="125">
        <f>[6]Vinculos!O9/[6]Vinculos!O8</f>
        <v>0.58503243512776482</v>
      </c>
      <c r="M13" s="125">
        <v>0.63626954742135056</v>
      </c>
      <c r="N13" s="125">
        <v>0.60369283659802153</v>
      </c>
    </row>
    <row r="14" spans="1:14">
      <c r="A14" s="124" t="s">
        <v>53</v>
      </c>
      <c r="B14" s="125">
        <f t="shared" ref="B14:L14" si="1">+B15/B13</f>
        <v>0.4705690771571478</v>
      </c>
      <c r="C14" s="125">
        <f t="shared" si="1"/>
        <v>0.48724397361137123</v>
      </c>
      <c r="D14" s="125">
        <f t="shared" si="1"/>
        <v>0.50541254294334259</v>
      </c>
      <c r="E14" s="125">
        <f t="shared" si="1"/>
        <v>0.50200102138163649</v>
      </c>
      <c r="F14" s="125">
        <f t="shared" si="1"/>
        <v>0.49381344434022628</v>
      </c>
      <c r="G14" s="125">
        <f t="shared" si="1"/>
        <v>0.4612318444347665</v>
      </c>
      <c r="H14" s="125">
        <f t="shared" si="1"/>
        <v>0.44383620705742993</v>
      </c>
      <c r="I14" s="125">
        <f t="shared" si="1"/>
        <v>0.44339431029011084</v>
      </c>
      <c r="J14" s="125">
        <f t="shared" si="1"/>
        <v>0.42126328316713685</v>
      </c>
      <c r="K14" s="125">
        <f t="shared" si="1"/>
        <v>0.45135981037115958</v>
      </c>
      <c r="L14" s="125">
        <f t="shared" si="1"/>
        <v>0.48960873765837054</v>
      </c>
      <c r="M14" s="125">
        <v>0.50371428874038315</v>
      </c>
      <c r="N14" s="125">
        <v>0.47776989373601098</v>
      </c>
    </row>
    <row r="15" spans="1:14">
      <c r="A15" s="124" t="s">
        <v>54</v>
      </c>
      <c r="B15" s="125">
        <f>[6]Vinculos!E10/[6]Vinculos!E8</f>
        <v>0.26306846747130302</v>
      </c>
      <c r="C15" s="125">
        <f>[6]Vinculos!F10/[6]Vinculos!F8</f>
        <v>0.28262003904016747</v>
      </c>
      <c r="D15" s="125">
        <f>[6]Vinculos!G10/[6]Vinculos!G8</f>
        <v>0.28824913533513186</v>
      </c>
      <c r="E15" s="125">
        <f>[6]Vinculos!H10/[6]Vinculos!H8</f>
        <v>0.28676601276895508</v>
      </c>
      <c r="F15" s="125">
        <f>[6]Vinculos!I10/[6]Vinculos!I8</f>
        <v>0.28512855915713942</v>
      </c>
      <c r="G15" s="125">
        <f>[6]Vinculos!J10/[6]Vinculos!J8</f>
        <v>0.24380926156011049</v>
      </c>
      <c r="H15" s="125">
        <f>[6]Vinculos!K10/[6]Vinculos!K8</f>
        <v>0.22649033642797789</v>
      </c>
      <c r="I15" s="125">
        <f>[6]Vinculos!L10/[6]Vinculos!L8</f>
        <v>0.24456681473073341</v>
      </c>
      <c r="J15" s="125">
        <f>[6]Vinculos!M10/[6]Vinculos!M8</f>
        <v>0.22259891230773107</v>
      </c>
      <c r="K15" s="125">
        <f>[6]Vinculos!N10/[6]Vinculos!N8</f>
        <v>0.24521795255628823</v>
      </c>
      <c r="L15" s="125">
        <f>[6]Vinculos!O10/[6]Vinculos!O8</f>
        <v>0.28643699205210749</v>
      </c>
      <c r="M15" s="125">
        <v>0.32049806252651108</v>
      </c>
      <c r="N15" s="125">
        <v>0.2884262623906278</v>
      </c>
    </row>
    <row r="16" spans="1:14">
      <c r="A16" s="124" t="s">
        <v>55</v>
      </c>
      <c r="B16" s="125">
        <f>[6]Vinculos!E11/[6]Vinculos!E8</f>
        <v>0.157907334399529</v>
      </c>
      <c r="C16" s="125">
        <f>[6]Vinculos!F11/[6]Vinculos!F8</f>
        <v>0.17437324625565906</v>
      </c>
      <c r="D16" s="125">
        <f>[6]Vinculos!G11/[6]Vinculos!G8</f>
        <v>0.18534159453452634</v>
      </c>
      <c r="E16" s="125">
        <f>[6]Vinculos!H11/[6]Vinculos!H8</f>
        <v>0.18534562011677977</v>
      </c>
      <c r="F16" s="125">
        <f>[6]Vinculos!I11/[6]Vinculos!I8</f>
        <v>0.17774649696835426</v>
      </c>
      <c r="G16" s="125">
        <f>[6]Vinculos!J11/[6]Vinculos!J8</f>
        <v>0.14580679578456829</v>
      </c>
      <c r="H16" s="125">
        <f>[6]Vinculos!K11/[6]Vinculos!K8</f>
        <v>0.12857800839212394</v>
      </c>
      <c r="I16" s="125">
        <f>[6]Vinculos!L11/[6]Vinculos!L8</f>
        <v>0.14189966099097479</v>
      </c>
      <c r="J16" s="125">
        <f>[6]Vinculos!M11/[6]Vinculos!M8</f>
        <v>0.12358693151425541</v>
      </c>
      <c r="K16" s="125">
        <f>[6]Vinculos!N11/[6]Vinculos!N8</f>
        <v>0.14321155312749961</v>
      </c>
      <c r="L16" s="125">
        <f>[6]Vinculos!O11/[6]Vinculos!O8</f>
        <v>0.17889694709216963</v>
      </c>
      <c r="M16" s="125">
        <v>0.20297170560710251</v>
      </c>
      <c r="N16" s="125">
        <v>0.17530288683280465</v>
      </c>
    </row>
    <row r="17" spans="1:14" ht="8.25" customHeight="1">
      <c r="A17" s="11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</row>
    <row r="18" spans="1:14">
      <c r="A18" s="121" t="s">
        <v>10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</row>
    <row r="19" spans="1:14">
      <c r="A19" s="122" t="s">
        <v>51</v>
      </c>
      <c r="B19" s="123">
        <f>[6]Vinculos!E12</f>
        <v>622767.6574861207</v>
      </c>
      <c r="C19" s="123">
        <f>[6]Vinculos!F12</f>
        <v>665313.11450131366</v>
      </c>
      <c r="D19" s="123">
        <f>[6]Vinculos!G12</f>
        <v>693542.30212177243</v>
      </c>
      <c r="E19" s="123">
        <f>[6]Vinculos!H12</f>
        <v>716917.69297808059</v>
      </c>
      <c r="F19" s="123">
        <f>[6]Vinculos!I12</f>
        <v>735949.86950811313</v>
      </c>
      <c r="G19" s="123">
        <f>[6]Vinculos!J12</f>
        <v>772403.39610423532</v>
      </c>
      <c r="H19" s="123">
        <f>[6]Vinculos!K12</f>
        <v>818892.12490032986</v>
      </c>
      <c r="I19" s="123">
        <f>[6]Vinculos!L12</f>
        <v>833692.71711506858</v>
      </c>
      <c r="J19" s="123">
        <f>[6]Vinculos!M12</f>
        <v>859720.40359120385</v>
      </c>
      <c r="K19" s="123">
        <f>[6]Vinculos!N12</f>
        <v>884822.96367366391</v>
      </c>
      <c r="L19" s="123">
        <f>[6]Vinculos!O12</f>
        <v>878073.18708380929</v>
      </c>
      <c r="M19" s="130">
        <v>927508.8315959149</v>
      </c>
      <c r="N19" s="130">
        <v>960922.93069329101</v>
      </c>
    </row>
    <row r="20" spans="1:14">
      <c r="A20" s="124" t="s">
        <v>52</v>
      </c>
      <c r="B20" s="125">
        <f>[6]Vinculos!E13/[6]Vinculos!E12</f>
        <v>0.71322227371399816</v>
      </c>
      <c r="C20" s="125">
        <f>[6]Vinculos!F13/[6]Vinculos!F12</f>
        <v>0.713271331914892</v>
      </c>
      <c r="D20" s="125">
        <f>[6]Vinculos!G13/[6]Vinculos!G12</f>
        <v>0.72727883237821456</v>
      </c>
      <c r="E20" s="125">
        <f>[6]Vinculos!H13/[6]Vinculos!H12</f>
        <v>0.7189588239037713</v>
      </c>
      <c r="F20" s="125">
        <f>[6]Vinculos!I13/[6]Vinculos!I12</f>
        <v>0.69472361809040473</v>
      </c>
      <c r="G20" s="125">
        <f>[6]Vinculos!J13/[6]Vinculos!J12</f>
        <v>0.66765905833068651</v>
      </c>
      <c r="H20" s="125">
        <f>[6]Vinculos!K13/[6]Vinculos!K12</f>
        <v>0.65207039337461692</v>
      </c>
      <c r="I20" s="125">
        <f>[6]Vinculos!L13/[6]Vinculos!L12</f>
        <v>0.63085172200452955</v>
      </c>
      <c r="J20" s="125">
        <f>[6]Vinculos!M13/[6]Vinculos!M12</f>
        <v>0.64443931308165836</v>
      </c>
      <c r="K20" s="125">
        <f>[6]Vinculos!N13/[6]Vinculos!N12</f>
        <v>0.65401636859650136</v>
      </c>
      <c r="L20" s="125">
        <f>[6]Vinculos!O13/[6]Vinculos!O12</f>
        <v>0.65209061882313124</v>
      </c>
      <c r="M20" s="125">
        <v>0.69299525720542698</v>
      </c>
      <c r="N20" s="125">
        <v>0.68502269288956119</v>
      </c>
    </row>
    <row r="21" spans="1:14">
      <c r="A21" s="124" t="s">
        <v>53</v>
      </c>
      <c r="B21" s="125">
        <f t="shared" ref="B21:L21" si="2">+B22/B20</f>
        <v>0.5808446319250925</v>
      </c>
      <c r="C21" s="125">
        <f t="shared" si="2"/>
        <v>0.57998867877037652</v>
      </c>
      <c r="D21" s="125">
        <f t="shared" si="2"/>
        <v>0.58253344726820622</v>
      </c>
      <c r="E21" s="125">
        <f t="shared" si="2"/>
        <v>0.59267920412652642</v>
      </c>
      <c r="F21" s="125">
        <f t="shared" si="2"/>
        <v>0.60409871853754693</v>
      </c>
      <c r="G21" s="125">
        <f t="shared" si="2"/>
        <v>0.58241927956940032</v>
      </c>
      <c r="H21" s="125">
        <f t="shared" si="2"/>
        <v>0.51946087613024261</v>
      </c>
      <c r="I21" s="125">
        <f t="shared" si="2"/>
        <v>0.49004246455492145</v>
      </c>
      <c r="J21" s="125">
        <f t="shared" si="2"/>
        <v>0.51167780761131731</v>
      </c>
      <c r="K21" s="125">
        <f t="shared" si="2"/>
        <v>0.52282595554806699</v>
      </c>
      <c r="L21" s="125">
        <f t="shared" si="2"/>
        <v>0.53115046966491219</v>
      </c>
      <c r="M21" s="125">
        <v>0.54852592952352774</v>
      </c>
      <c r="N21" s="125">
        <v>0.52564621050147065</v>
      </c>
    </row>
    <row r="22" spans="1:14">
      <c r="A22" s="124" t="s">
        <v>54</v>
      </c>
      <c r="B22" s="125">
        <f>[6]Vinculos!E14/[6]Vinculos!E12</f>
        <v>0.41427132905618486</v>
      </c>
      <c r="C22" s="125">
        <f>[6]Vinculos!F14/[6]Vinculos!F12</f>
        <v>0.41368929740210492</v>
      </c>
      <c r="D22" s="125">
        <f>[6]Vinculos!G14/[6]Vinculos!G12</f>
        <v>0.4236642453504772</v>
      </c>
      <c r="E22" s="125">
        <f>[6]Vinculos!H14/[6]Vinculos!H12</f>
        <v>0.42611194355103066</v>
      </c>
      <c r="F22" s="125">
        <f>[6]Vinculos!I14/[6]Vinculos!I12</f>
        <v>0.41968164742618164</v>
      </c>
      <c r="G22" s="125">
        <f>[6]Vinculos!J14/[6]Vinculos!J12</f>
        <v>0.38885750775094263</v>
      </c>
      <c r="H22" s="125">
        <f>[6]Vinculos!K14/[6]Vinculos!K12</f>
        <v>0.33872505784097046</v>
      </c>
      <c r="I22" s="125">
        <f>[6]Vinculos!L14/[6]Vinculos!L12</f>
        <v>0.30914413261981583</v>
      </c>
      <c r="J22" s="125">
        <f>[6]Vinculos!M14/[6]Vinculos!M12</f>
        <v>0.32974529485616627</v>
      </c>
      <c r="K22" s="125">
        <f>[6]Vinculos!N14/[6]Vinculos!N12</f>
        <v>0.3419367328555426</v>
      </c>
      <c r="L22" s="125">
        <f>[6]Vinculos!O14/[6]Vinculos!O12</f>
        <v>0.34635823845198938</v>
      </c>
      <c r="M22" s="125">
        <v>0.38012586761400302</v>
      </c>
      <c r="N22" s="125">
        <v>0.36007958262491058</v>
      </c>
    </row>
    <row r="23" spans="1:14">
      <c r="A23" s="124" t="s">
        <v>55</v>
      </c>
      <c r="B23" s="125">
        <f>[6]Vinculos!E15/[6]Vinculos!E12</f>
        <v>0.28608009417498537</v>
      </c>
      <c r="C23" s="125">
        <f>[6]Vinculos!F15/[6]Vinculos!F12</f>
        <v>0.28496324790473565</v>
      </c>
      <c r="D23" s="125">
        <f>[6]Vinculos!G15/[6]Vinculos!G12</f>
        <v>0.29441658314883506</v>
      </c>
      <c r="E23" s="125">
        <f>[6]Vinculos!H15/[6]Vinculos!H12</f>
        <v>0.30234883732312751</v>
      </c>
      <c r="F23" s="125">
        <f>[6]Vinculos!I15/[6]Vinculos!I12</f>
        <v>0.30146341783926878</v>
      </c>
      <c r="G23" s="125">
        <f>[6]Vinculos!J15/[6]Vinculos!J12</f>
        <v>0.27476355275969511</v>
      </c>
      <c r="H23" s="125">
        <f>[6]Vinculos!K15/[6]Vinculos!K12</f>
        <v>0.21632857886643089</v>
      </c>
      <c r="I23" s="125">
        <f>[6]Vinculos!L15/[6]Vinculos!L12</f>
        <v>0.19142608726773788</v>
      </c>
      <c r="J23" s="125">
        <f>[6]Vinculos!M15/[6]Vinculos!M12</f>
        <v>0.20946400318829511</v>
      </c>
      <c r="K23" s="125">
        <f>[6]Vinculos!N15/[6]Vinculos!N12</f>
        <v>0.21849748846489975</v>
      </c>
      <c r="L23" s="125">
        <f>[6]Vinculos!O15/[6]Vinculos!O12</f>
        <v>0.22795170093943684</v>
      </c>
      <c r="M23" s="125">
        <v>0.25481697659980307</v>
      </c>
      <c r="N23" s="125">
        <v>0.23495237467796712</v>
      </c>
    </row>
    <row r="24" spans="1:14" ht="8.25" customHeight="1" thickBot="1">
      <c r="A24" s="12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</row>
    <row r="25" spans="1:14">
      <c r="A25" s="69" t="str">
        <f>Cuadro01!A34</f>
        <v>Fuente: Instituto Nacional de Estadística (INE). XLIV Encuesta Permanente de Hogares de Propósitos Múltiples, mayo 2013.</v>
      </c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Portada</vt:lpstr>
      <vt:lpstr>Cuadro01</vt:lpstr>
      <vt:lpstr>Cuadro02</vt:lpstr>
      <vt:lpstr>Cuadro03 </vt:lpstr>
      <vt:lpstr>Cuadro04</vt:lpstr>
      <vt:lpstr>Cuadro 05</vt:lpstr>
      <vt:lpstr>'Cuadro03 '!Área_de_impresión</vt:lpstr>
    </vt:vector>
  </TitlesOfParts>
  <Company>Instituto Nacional de Estadística -INE-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 Escobar</dc:creator>
  <cp:lastModifiedBy>Pablo Meraz</cp:lastModifiedBy>
  <cp:lastPrinted>2011-01-20T16:24:36Z</cp:lastPrinted>
  <dcterms:created xsi:type="dcterms:W3CDTF">2002-11-20T15:18:17Z</dcterms:created>
  <dcterms:modified xsi:type="dcterms:W3CDTF">2013-09-24T21:11:42Z</dcterms:modified>
</cp:coreProperties>
</file>