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5480" windowHeight="11640"/>
  </bookViews>
  <sheets>
    <sheet name="titulo" sheetId="6" r:id="rId1"/>
    <sheet name="Cuadro01" sheetId="1" r:id="rId2"/>
    <sheet name="Cuadro02" sheetId="5" r:id="rId3"/>
    <sheet name="Cuadro03" sheetId="4" r:id="rId4"/>
    <sheet name="Cuadro04" sheetId="2" r:id="rId5"/>
  </sheets>
  <externalReferences>
    <externalReference r:id="rId6"/>
    <externalReference r:id="rId7"/>
  </externalReferences>
  <definedNames>
    <definedName name="Print_Area" localSheetId="0">titulo!$A$1:$M$25</definedName>
  </definedNames>
  <calcPr calcId="124519"/>
</workbook>
</file>

<file path=xl/calcChain.xml><?xml version="1.0" encoding="utf-8"?>
<calcChain xmlns="http://schemas.openxmlformats.org/spreadsheetml/2006/main">
  <c r="A35" i="1"/>
  <c r="A32" i="5" s="1"/>
  <c r="A32" i="4" s="1"/>
  <c r="A40" i="2"/>
  <c r="R5" i="5"/>
  <c r="P5"/>
  <c r="N5"/>
  <c r="L5"/>
  <c r="J5"/>
  <c r="H5"/>
  <c r="F5"/>
  <c r="S31"/>
  <c r="R31"/>
  <c r="Q31"/>
  <c r="P31"/>
  <c r="O31"/>
  <c r="N31"/>
  <c r="M31"/>
  <c r="L31"/>
  <c r="K31"/>
  <c r="J31"/>
  <c r="I31"/>
  <c r="H31"/>
  <c r="G31"/>
  <c r="F31"/>
  <c r="E31"/>
  <c r="S30"/>
  <c r="R30"/>
  <c r="Q30"/>
  <c r="P30"/>
  <c r="O30"/>
  <c r="N30"/>
  <c r="M30"/>
  <c r="L30"/>
  <c r="K30"/>
  <c r="J30"/>
  <c r="I30"/>
  <c r="H30"/>
  <c r="G30"/>
  <c r="F30"/>
  <c r="E30"/>
  <c r="S29"/>
  <c r="R29"/>
  <c r="Q29"/>
  <c r="P29"/>
  <c r="O29"/>
  <c r="N29"/>
  <c r="M29"/>
  <c r="L29"/>
  <c r="K29"/>
  <c r="J29"/>
  <c r="I29"/>
  <c r="H29"/>
  <c r="G29"/>
  <c r="F29"/>
  <c r="E29"/>
  <c r="S28"/>
  <c r="R28"/>
  <c r="Q28"/>
  <c r="P28"/>
  <c r="O28"/>
  <c r="N28"/>
  <c r="M28"/>
  <c r="L28"/>
  <c r="K28"/>
  <c r="J28"/>
  <c r="I28"/>
  <c r="H28"/>
  <c r="G28"/>
  <c r="F28"/>
  <c r="E28"/>
  <c r="S27"/>
  <c r="R27"/>
  <c r="Q27"/>
  <c r="P27"/>
  <c r="O27"/>
  <c r="N27"/>
  <c r="M27"/>
  <c r="L27"/>
  <c r="K27"/>
  <c r="J27"/>
  <c r="I27"/>
  <c r="H27"/>
  <c r="G27"/>
  <c r="F27"/>
  <c r="E27"/>
  <c r="S26"/>
  <c r="R26"/>
  <c r="Q26"/>
  <c r="P26"/>
  <c r="O26"/>
  <c r="N26"/>
  <c r="M26"/>
  <c r="L26"/>
  <c r="K26"/>
  <c r="J26"/>
  <c r="I26"/>
  <c r="H26"/>
  <c r="G26"/>
  <c r="F26"/>
  <c r="E26"/>
  <c r="S23"/>
  <c r="R23"/>
  <c r="Q23"/>
  <c r="P23"/>
  <c r="O23"/>
  <c r="N23"/>
  <c r="M23"/>
  <c r="L23"/>
  <c r="K23"/>
  <c r="J23"/>
  <c r="I23"/>
  <c r="H23"/>
  <c r="G23"/>
  <c r="F23"/>
  <c r="E23"/>
  <c r="S22"/>
  <c r="R22"/>
  <c r="Q22"/>
  <c r="P22"/>
  <c r="O22"/>
  <c r="N22"/>
  <c r="M22"/>
  <c r="L22"/>
  <c r="K22"/>
  <c r="J22"/>
  <c r="I22"/>
  <c r="H22"/>
  <c r="G22"/>
  <c r="F22"/>
  <c r="E22"/>
  <c r="S19"/>
  <c r="R19"/>
  <c r="Q19"/>
  <c r="P19"/>
  <c r="O19"/>
  <c r="N19"/>
  <c r="M19"/>
  <c r="L19"/>
  <c r="K19"/>
  <c r="J19"/>
  <c r="I19"/>
  <c r="H19"/>
  <c r="G19"/>
  <c r="F19"/>
  <c r="E19"/>
  <c r="S18"/>
  <c r="R18"/>
  <c r="Q18"/>
  <c r="P18"/>
  <c r="O18"/>
  <c r="N18"/>
  <c r="M18"/>
  <c r="L18"/>
  <c r="K18"/>
  <c r="J18"/>
  <c r="I18"/>
  <c r="H18"/>
  <c r="G18"/>
  <c r="F18"/>
  <c r="E18"/>
  <c r="S17"/>
  <c r="R17"/>
  <c r="Q17"/>
  <c r="P17"/>
  <c r="O17"/>
  <c r="N17"/>
  <c r="M17"/>
  <c r="L17"/>
  <c r="K17"/>
  <c r="J17"/>
  <c r="I17"/>
  <c r="H17"/>
  <c r="G17"/>
  <c r="F17"/>
  <c r="E17"/>
  <c r="S16"/>
  <c r="R16"/>
  <c r="Q16"/>
  <c r="P16"/>
  <c r="O16"/>
  <c r="N16"/>
  <c r="M16"/>
  <c r="L16"/>
  <c r="K16"/>
  <c r="J16"/>
  <c r="I16"/>
  <c r="H16"/>
  <c r="G16"/>
  <c r="F16"/>
  <c r="E16"/>
  <c r="S15"/>
  <c r="R15"/>
  <c r="Q15"/>
  <c r="P15"/>
  <c r="O15"/>
  <c r="N15"/>
  <c r="M15"/>
  <c r="L15"/>
  <c r="K15"/>
  <c r="J15"/>
  <c r="I15"/>
  <c r="H15"/>
  <c r="G15"/>
  <c r="F15"/>
  <c r="E15"/>
  <c r="S12"/>
  <c r="R12"/>
  <c r="Q12"/>
  <c r="P12"/>
  <c r="O12"/>
  <c r="N12"/>
  <c r="M12"/>
  <c r="L12"/>
  <c r="K12"/>
  <c r="J12"/>
  <c r="I12"/>
  <c r="H12"/>
  <c r="G12"/>
  <c r="F12"/>
  <c r="E12"/>
  <c r="S11"/>
  <c r="R11"/>
  <c r="Q11"/>
  <c r="P11"/>
  <c r="O11"/>
  <c r="N11"/>
  <c r="M11"/>
  <c r="L11"/>
  <c r="K11"/>
  <c r="J11"/>
  <c r="I11"/>
  <c r="H11"/>
  <c r="G11"/>
  <c r="F11"/>
  <c r="E11"/>
  <c r="S10"/>
  <c r="R10"/>
  <c r="Q10"/>
  <c r="P10"/>
  <c r="O10"/>
  <c r="N10"/>
  <c r="M10"/>
  <c r="L10"/>
  <c r="K10"/>
  <c r="J10"/>
  <c r="I10"/>
  <c r="H10"/>
  <c r="G10"/>
  <c r="F10"/>
  <c r="E10"/>
  <c r="S9"/>
  <c r="R9"/>
  <c r="Q9"/>
  <c r="P9"/>
  <c r="O9"/>
  <c r="N9"/>
  <c r="M9"/>
  <c r="L9"/>
  <c r="K9"/>
  <c r="J9"/>
  <c r="I9"/>
  <c r="H9"/>
  <c r="G9"/>
  <c r="F9"/>
  <c r="E9"/>
  <c r="R8"/>
  <c r="P8"/>
  <c r="N8"/>
  <c r="L8"/>
  <c r="J8"/>
  <c r="H8"/>
  <c r="F8"/>
  <c r="S31" i="4"/>
  <c r="R31"/>
  <c r="S30"/>
  <c r="R30"/>
  <c r="S29"/>
  <c r="R29"/>
  <c r="S28"/>
  <c r="R28"/>
  <c r="S27"/>
  <c r="R27"/>
  <c r="S26"/>
  <c r="R26"/>
  <c r="S23"/>
  <c r="R23"/>
  <c r="S22"/>
  <c r="R22"/>
  <c r="S19"/>
  <c r="R19"/>
  <c r="S18"/>
  <c r="R18"/>
  <c r="S17"/>
  <c r="R17"/>
  <c r="S16"/>
  <c r="R16"/>
  <c r="S15"/>
  <c r="R15"/>
  <c r="S12"/>
  <c r="R12"/>
  <c r="S11"/>
  <c r="R11"/>
  <c r="S10"/>
  <c r="R10"/>
  <c r="S9"/>
  <c r="R9"/>
  <c r="R8"/>
  <c r="R5"/>
  <c r="V34" i="1"/>
  <c r="V33"/>
  <c r="V32"/>
  <c r="V31"/>
  <c r="V30"/>
  <c r="V29"/>
  <c r="V26"/>
  <c r="V25"/>
  <c r="V22"/>
  <c r="V21"/>
  <c r="V20"/>
  <c r="V19"/>
  <c r="V18"/>
  <c r="V15"/>
  <c r="V14"/>
  <c r="V13"/>
  <c r="V12"/>
  <c r="V11"/>
  <c r="V8"/>
  <c r="T34"/>
  <c r="T33"/>
  <c r="T32"/>
  <c r="T31"/>
  <c r="T30"/>
  <c r="T29"/>
  <c r="T26"/>
  <c r="T25"/>
  <c r="T22"/>
  <c r="T21"/>
  <c r="T20"/>
  <c r="T19"/>
  <c r="T18"/>
  <c r="T15"/>
  <c r="T14"/>
  <c r="T13"/>
  <c r="T12"/>
  <c r="T11"/>
  <c r="T8"/>
  <c r="P5" i="4"/>
  <c r="N5"/>
  <c r="L5"/>
  <c r="J5"/>
  <c r="H5"/>
  <c r="F5"/>
  <c r="D5"/>
  <c r="B5"/>
  <c r="B8" i="1"/>
  <c r="D5" i="5"/>
  <c r="R8" i="1"/>
  <c r="S8" s="1"/>
  <c r="P8"/>
  <c r="N8"/>
  <c r="O8" s="1"/>
  <c r="L8"/>
  <c r="J8"/>
  <c r="H8"/>
  <c r="F8"/>
  <c r="G8" s="1"/>
  <c r="D8"/>
  <c r="P8" i="4"/>
  <c r="Q8" s="1"/>
  <c r="N8"/>
  <c r="O8" s="1"/>
  <c r="L8"/>
  <c r="M8" s="1"/>
  <c r="J8"/>
  <c r="H8"/>
  <c r="F8"/>
  <c r="D8"/>
  <c r="B8"/>
  <c r="B11" i="1"/>
  <c r="C11" s="1"/>
  <c r="D8" i="5"/>
  <c r="R11" i="1"/>
  <c r="S11" s="1"/>
  <c r="P11"/>
  <c r="N11"/>
  <c r="L11"/>
  <c r="J11"/>
  <c r="H11"/>
  <c r="F11"/>
  <c r="G11" s="1"/>
  <c r="D11"/>
  <c r="D15" i="5"/>
  <c r="B18" i="1"/>
  <c r="D16" i="5"/>
  <c r="B19" i="1"/>
  <c r="D17" i="5"/>
  <c r="B20" i="1"/>
  <c r="D18" i="5"/>
  <c r="B21" i="1"/>
  <c r="D19" i="5"/>
  <c r="B22" i="1"/>
  <c r="D22" i="5"/>
  <c r="B25" i="1"/>
  <c r="D23" i="5"/>
  <c r="B26" i="1"/>
  <c r="D26" i="5"/>
  <c r="B29" i="1"/>
  <c r="D27" i="5"/>
  <c r="B30" i="1"/>
  <c r="D28" i="5"/>
  <c r="B31" i="1"/>
  <c r="D29" i="5"/>
  <c r="B32" i="1"/>
  <c r="D30" i="5"/>
  <c r="B33" i="1"/>
  <c r="D31" i="5"/>
  <c r="B34" i="1"/>
  <c r="D12" i="5"/>
  <c r="B15" i="1"/>
  <c r="D11" i="5"/>
  <c r="B14" i="1"/>
  <c r="D10" i="5"/>
  <c r="B13" i="1"/>
  <c r="D9" i="5"/>
  <c r="B12" i="1"/>
  <c r="C39" i="2"/>
  <c r="B39"/>
  <c r="C38"/>
  <c r="B38"/>
  <c r="C37"/>
  <c r="D37" s="1"/>
  <c r="B37"/>
  <c r="C36"/>
  <c r="B36"/>
  <c r="C35"/>
  <c r="B35"/>
  <c r="C32"/>
  <c r="B32"/>
  <c r="C31"/>
  <c r="B31"/>
  <c r="C30"/>
  <c r="B30"/>
  <c r="C29"/>
  <c r="C6"/>
  <c r="D6" s="1"/>
  <c r="B29"/>
  <c r="C28"/>
  <c r="B28"/>
  <c r="C27"/>
  <c r="B27"/>
  <c r="C24"/>
  <c r="B24"/>
  <c r="C23"/>
  <c r="D23" s="1"/>
  <c r="B23"/>
  <c r="C20"/>
  <c r="B20"/>
  <c r="C19"/>
  <c r="D19" s="1"/>
  <c r="B19"/>
  <c r="C18"/>
  <c r="B18"/>
  <c r="C17"/>
  <c r="D17" s="1"/>
  <c r="B17"/>
  <c r="C16"/>
  <c r="B16"/>
  <c r="C13"/>
  <c r="D13" s="1"/>
  <c r="B13"/>
  <c r="C12"/>
  <c r="B12"/>
  <c r="C11"/>
  <c r="D11" s="1"/>
  <c r="B11"/>
  <c r="C10"/>
  <c r="B10"/>
  <c r="C9"/>
  <c r="B9"/>
  <c r="B6"/>
  <c r="F6"/>
  <c r="G6"/>
  <c r="H6"/>
  <c r="I6"/>
  <c r="J6"/>
  <c r="K6"/>
  <c r="L6"/>
  <c r="M6"/>
  <c r="F9"/>
  <c r="G9"/>
  <c r="H9"/>
  <c r="I9"/>
  <c r="J9"/>
  <c r="K9"/>
  <c r="L9"/>
  <c r="M9"/>
  <c r="F10"/>
  <c r="G10"/>
  <c r="H10"/>
  <c r="I10"/>
  <c r="J10"/>
  <c r="K10"/>
  <c r="L10"/>
  <c r="M10"/>
  <c r="F11"/>
  <c r="G11"/>
  <c r="H11"/>
  <c r="I11"/>
  <c r="J11"/>
  <c r="K11"/>
  <c r="L11"/>
  <c r="M11"/>
  <c r="F12"/>
  <c r="G12"/>
  <c r="H12"/>
  <c r="I12"/>
  <c r="J12"/>
  <c r="K12"/>
  <c r="L12"/>
  <c r="M12"/>
  <c r="F13"/>
  <c r="G13"/>
  <c r="H13"/>
  <c r="I13"/>
  <c r="J13"/>
  <c r="K13"/>
  <c r="L13"/>
  <c r="M13"/>
  <c r="F16"/>
  <c r="G16"/>
  <c r="H16"/>
  <c r="I16"/>
  <c r="J16"/>
  <c r="K16"/>
  <c r="L16"/>
  <c r="M16"/>
  <c r="F17"/>
  <c r="G17"/>
  <c r="H17"/>
  <c r="I17"/>
  <c r="J17"/>
  <c r="K17"/>
  <c r="L17"/>
  <c r="M17"/>
  <c r="F18"/>
  <c r="G18"/>
  <c r="H18"/>
  <c r="I18"/>
  <c r="J18"/>
  <c r="K18"/>
  <c r="L18"/>
  <c r="M18"/>
  <c r="F19"/>
  <c r="G19"/>
  <c r="H19"/>
  <c r="I19"/>
  <c r="J19"/>
  <c r="K19"/>
  <c r="L19"/>
  <c r="M19"/>
  <c r="F20"/>
  <c r="G20"/>
  <c r="H20"/>
  <c r="I20"/>
  <c r="J20"/>
  <c r="K20"/>
  <c r="L20"/>
  <c r="M20"/>
  <c r="F23"/>
  <c r="G23"/>
  <c r="H23"/>
  <c r="I23"/>
  <c r="J23"/>
  <c r="K23"/>
  <c r="L23"/>
  <c r="M23"/>
  <c r="F24"/>
  <c r="G24"/>
  <c r="H24"/>
  <c r="I24"/>
  <c r="J24"/>
  <c r="K24"/>
  <c r="L24"/>
  <c r="M24"/>
  <c r="F27"/>
  <c r="G27"/>
  <c r="H27"/>
  <c r="I27"/>
  <c r="J27"/>
  <c r="K27"/>
  <c r="L27"/>
  <c r="M27"/>
  <c r="F28"/>
  <c r="G28"/>
  <c r="H28"/>
  <c r="I28"/>
  <c r="J28"/>
  <c r="K28"/>
  <c r="L28"/>
  <c r="M28"/>
  <c r="F29"/>
  <c r="G29"/>
  <c r="H29"/>
  <c r="I29"/>
  <c r="J29"/>
  <c r="K29"/>
  <c r="L29"/>
  <c r="M29"/>
  <c r="F30"/>
  <c r="G30"/>
  <c r="H30"/>
  <c r="I30"/>
  <c r="J30"/>
  <c r="K30"/>
  <c r="L30"/>
  <c r="M30"/>
  <c r="F31"/>
  <c r="G31"/>
  <c r="H31"/>
  <c r="I31"/>
  <c r="J31"/>
  <c r="K31"/>
  <c r="L31"/>
  <c r="M31"/>
  <c r="F32"/>
  <c r="G32"/>
  <c r="H32"/>
  <c r="I32"/>
  <c r="J32"/>
  <c r="K32"/>
  <c r="L32"/>
  <c r="M32"/>
  <c r="F35"/>
  <c r="G35"/>
  <c r="H35"/>
  <c r="I35"/>
  <c r="J35"/>
  <c r="K35"/>
  <c r="L35"/>
  <c r="M35"/>
  <c r="F36"/>
  <c r="G36"/>
  <c r="H36"/>
  <c r="I36"/>
  <c r="J36"/>
  <c r="K36"/>
  <c r="L36"/>
  <c r="M36"/>
  <c r="F37"/>
  <c r="G37"/>
  <c r="H37"/>
  <c r="I37"/>
  <c r="J37"/>
  <c r="K37"/>
  <c r="L37"/>
  <c r="M37"/>
  <c r="F38"/>
  <c r="G38"/>
  <c r="H38"/>
  <c r="I38"/>
  <c r="J38"/>
  <c r="K38"/>
  <c r="L38"/>
  <c r="M38"/>
  <c r="F39"/>
  <c r="G39"/>
  <c r="H39"/>
  <c r="I39"/>
  <c r="J39"/>
  <c r="K39"/>
  <c r="L39"/>
  <c r="M39"/>
  <c r="C5" i="5"/>
  <c r="B9" i="4"/>
  <c r="C9"/>
  <c r="D9"/>
  <c r="E9"/>
  <c r="F9"/>
  <c r="G9"/>
  <c r="H9"/>
  <c r="I9"/>
  <c r="J9"/>
  <c r="K9"/>
  <c r="L9"/>
  <c r="M9"/>
  <c r="N9"/>
  <c r="O9"/>
  <c r="P9"/>
  <c r="Q9"/>
  <c r="B10"/>
  <c r="C10"/>
  <c r="D10"/>
  <c r="E10"/>
  <c r="F10"/>
  <c r="G10"/>
  <c r="H10"/>
  <c r="I10"/>
  <c r="J10"/>
  <c r="K10"/>
  <c r="L10"/>
  <c r="M10"/>
  <c r="N10"/>
  <c r="O10"/>
  <c r="P10"/>
  <c r="Q10"/>
  <c r="B11"/>
  <c r="C11"/>
  <c r="D11"/>
  <c r="E11"/>
  <c r="F11"/>
  <c r="G11"/>
  <c r="H11"/>
  <c r="I11"/>
  <c r="J11"/>
  <c r="K11"/>
  <c r="L11"/>
  <c r="M11"/>
  <c r="N11"/>
  <c r="O11"/>
  <c r="P11"/>
  <c r="Q11"/>
  <c r="B12"/>
  <c r="C12"/>
  <c r="D12"/>
  <c r="E12"/>
  <c r="F12"/>
  <c r="G12"/>
  <c r="H12"/>
  <c r="I12"/>
  <c r="J12"/>
  <c r="K12"/>
  <c r="L12"/>
  <c r="M12"/>
  <c r="N12"/>
  <c r="O12"/>
  <c r="P12"/>
  <c r="Q12"/>
  <c r="B15"/>
  <c r="C15"/>
  <c r="D15"/>
  <c r="E15"/>
  <c r="F15"/>
  <c r="G15"/>
  <c r="H15"/>
  <c r="I15"/>
  <c r="J15"/>
  <c r="K15"/>
  <c r="L15"/>
  <c r="M15"/>
  <c r="N15"/>
  <c r="O15"/>
  <c r="P15"/>
  <c r="Q15"/>
  <c r="B16"/>
  <c r="C16"/>
  <c r="D16"/>
  <c r="E16"/>
  <c r="F16"/>
  <c r="G16"/>
  <c r="H16"/>
  <c r="I16"/>
  <c r="J16"/>
  <c r="K16"/>
  <c r="L16"/>
  <c r="M16"/>
  <c r="N16"/>
  <c r="O16"/>
  <c r="P16"/>
  <c r="Q16"/>
  <c r="B17"/>
  <c r="C17"/>
  <c r="D17"/>
  <c r="E17"/>
  <c r="F17"/>
  <c r="G17"/>
  <c r="H17"/>
  <c r="I17"/>
  <c r="J17"/>
  <c r="K17"/>
  <c r="L17"/>
  <c r="M17"/>
  <c r="N17"/>
  <c r="O17"/>
  <c r="P17"/>
  <c r="Q17"/>
  <c r="B18"/>
  <c r="C18"/>
  <c r="D18"/>
  <c r="E18"/>
  <c r="F18"/>
  <c r="G18"/>
  <c r="H18"/>
  <c r="I18"/>
  <c r="J18"/>
  <c r="K18"/>
  <c r="L18"/>
  <c r="M18"/>
  <c r="N18"/>
  <c r="O18"/>
  <c r="P18"/>
  <c r="Q18"/>
  <c r="B19"/>
  <c r="C19"/>
  <c r="D19"/>
  <c r="E19"/>
  <c r="F19"/>
  <c r="G19"/>
  <c r="H19"/>
  <c r="I19"/>
  <c r="J19"/>
  <c r="K19"/>
  <c r="L19"/>
  <c r="M19"/>
  <c r="N19"/>
  <c r="O19"/>
  <c r="P19"/>
  <c r="Q19"/>
  <c r="B22"/>
  <c r="C22"/>
  <c r="D22"/>
  <c r="E22"/>
  <c r="F22"/>
  <c r="G22"/>
  <c r="H22"/>
  <c r="I22"/>
  <c r="J22"/>
  <c r="K22"/>
  <c r="L22"/>
  <c r="M22"/>
  <c r="N22"/>
  <c r="O22"/>
  <c r="P22"/>
  <c r="Q22"/>
  <c r="B23"/>
  <c r="C23"/>
  <c r="D23"/>
  <c r="E23"/>
  <c r="F23"/>
  <c r="G23"/>
  <c r="H23"/>
  <c r="I23"/>
  <c r="J23"/>
  <c r="K23"/>
  <c r="L23"/>
  <c r="M23"/>
  <c r="N23"/>
  <c r="O23"/>
  <c r="P23"/>
  <c r="Q23"/>
  <c r="B26"/>
  <c r="C26"/>
  <c r="D26"/>
  <c r="E26"/>
  <c r="F26"/>
  <c r="G26"/>
  <c r="H26"/>
  <c r="I26"/>
  <c r="J26"/>
  <c r="K26"/>
  <c r="L26"/>
  <c r="M26"/>
  <c r="N26"/>
  <c r="O26"/>
  <c r="P26"/>
  <c r="Q26"/>
  <c r="B27"/>
  <c r="C27"/>
  <c r="D27"/>
  <c r="E27"/>
  <c r="F27"/>
  <c r="G27"/>
  <c r="H27"/>
  <c r="I27"/>
  <c r="J27"/>
  <c r="K27"/>
  <c r="L27"/>
  <c r="M27"/>
  <c r="N27"/>
  <c r="O27"/>
  <c r="P27"/>
  <c r="Q27"/>
  <c r="B28"/>
  <c r="C28"/>
  <c r="D28"/>
  <c r="E28"/>
  <c r="F28"/>
  <c r="G28"/>
  <c r="H28"/>
  <c r="I28"/>
  <c r="J28"/>
  <c r="K28"/>
  <c r="L28"/>
  <c r="M28"/>
  <c r="N28"/>
  <c r="O28"/>
  <c r="P28"/>
  <c r="Q28"/>
  <c r="B29"/>
  <c r="C29"/>
  <c r="D29"/>
  <c r="E29"/>
  <c r="F29"/>
  <c r="G29"/>
  <c r="H29"/>
  <c r="I29"/>
  <c r="J29"/>
  <c r="K29"/>
  <c r="L29"/>
  <c r="M29"/>
  <c r="N29"/>
  <c r="O29"/>
  <c r="P29"/>
  <c r="Q29"/>
  <c r="B30"/>
  <c r="C30"/>
  <c r="D30"/>
  <c r="E30"/>
  <c r="F30"/>
  <c r="G30"/>
  <c r="H30"/>
  <c r="I30"/>
  <c r="J30"/>
  <c r="K30"/>
  <c r="L30"/>
  <c r="M30"/>
  <c r="N30"/>
  <c r="O30"/>
  <c r="P30"/>
  <c r="Q30"/>
  <c r="B31"/>
  <c r="C31"/>
  <c r="D31"/>
  <c r="E31"/>
  <c r="F31"/>
  <c r="G31"/>
  <c r="H31"/>
  <c r="I31"/>
  <c r="J31"/>
  <c r="K31"/>
  <c r="L31"/>
  <c r="M31"/>
  <c r="N31"/>
  <c r="O31"/>
  <c r="P31"/>
  <c r="Q31"/>
  <c r="D12" i="1"/>
  <c r="F12"/>
  <c r="G12" s="1"/>
  <c r="H12"/>
  <c r="I12" s="1"/>
  <c r="J12"/>
  <c r="K12" s="1"/>
  <c r="L12"/>
  <c r="M12" s="1"/>
  <c r="N12"/>
  <c r="O12" s="1"/>
  <c r="P12"/>
  <c r="R12"/>
  <c r="D13"/>
  <c r="F13"/>
  <c r="G13" s="1"/>
  <c r="H13"/>
  <c r="I13" s="1"/>
  <c r="J13"/>
  <c r="K13" s="1"/>
  <c r="L13"/>
  <c r="M13" s="1"/>
  <c r="N13"/>
  <c r="O13" s="1"/>
  <c r="P13"/>
  <c r="R13"/>
  <c r="D14"/>
  <c r="F14"/>
  <c r="G14" s="1"/>
  <c r="H14"/>
  <c r="I14" s="1"/>
  <c r="J14"/>
  <c r="K14" s="1"/>
  <c r="L14"/>
  <c r="M14" s="1"/>
  <c r="N14"/>
  <c r="O14" s="1"/>
  <c r="P14"/>
  <c r="R14"/>
  <c r="D15"/>
  <c r="F15"/>
  <c r="G15" s="1"/>
  <c r="H15"/>
  <c r="I15" s="1"/>
  <c r="J15"/>
  <c r="K15" s="1"/>
  <c r="L15"/>
  <c r="M15" s="1"/>
  <c r="N15"/>
  <c r="O15" s="1"/>
  <c r="P15"/>
  <c r="R15"/>
  <c r="D18"/>
  <c r="F18"/>
  <c r="G18" s="1"/>
  <c r="H18"/>
  <c r="I18" s="1"/>
  <c r="J18"/>
  <c r="K18" s="1"/>
  <c r="L18"/>
  <c r="M18" s="1"/>
  <c r="N18"/>
  <c r="O18" s="1"/>
  <c r="P18"/>
  <c r="R18"/>
  <c r="D19"/>
  <c r="F19"/>
  <c r="G19" s="1"/>
  <c r="H19"/>
  <c r="I19" s="1"/>
  <c r="J19"/>
  <c r="K19" s="1"/>
  <c r="L19"/>
  <c r="M19" s="1"/>
  <c r="N19"/>
  <c r="O19" s="1"/>
  <c r="P19"/>
  <c r="R19"/>
  <c r="D20"/>
  <c r="F20"/>
  <c r="G20" s="1"/>
  <c r="H20"/>
  <c r="I20" s="1"/>
  <c r="J20"/>
  <c r="K20" s="1"/>
  <c r="L20"/>
  <c r="M20" s="1"/>
  <c r="N20"/>
  <c r="O20" s="1"/>
  <c r="P20"/>
  <c r="R20"/>
  <c r="D21"/>
  <c r="F21"/>
  <c r="G21" s="1"/>
  <c r="H21"/>
  <c r="I21" s="1"/>
  <c r="J21"/>
  <c r="K21" s="1"/>
  <c r="L21"/>
  <c r="M21" s="1"/>
  <c r="N21"/>
  <c r="O21" s="1"/>
  <c r="P21"/>
  <c r="R21"/>
  <c r="D22"/>
  <c r="F22"/>
  <c r="G22" s="1"/>
  <c r="H22"/>
  <c r="I22" s="1"/>
  <c r="J22"/>
  <c r="K22" s="1"/>
  <c r="L22"/>
  <c r="M22" s="1"/>
  <c r="N22"/>
  <c r="O22" s="1"/>
  <c r="P22"/>
  <c r="R22"/>
  <c r="D25"/>
  <c r="F25"/>
  <c r="G25" s="1"/>
  <c r="H25"/>
  <c r="I25" s="1"/>
  <c r="J25"/>
  <c r="K25" s="1"/>
  <c r="L25"/>
  <c r="M25" s="1"/>
  <c r="N25"/>
  <c r="O25" s="1"/>
  <c r="P25"/>
  <c r="R25"/>
  <c r="D26"/>
  <c r="F26"/>
  <c r="G26" s="1"/>
  <c r="H26"/>
  <c r="I26" s="1"/>
  <c r="J26"/>
  <c r="K26" s="1"/>
  <c r="L26"/>
  <c r="M26" s="1"/>
  <c r="N26"/>
  <c r="O26" s="1"/>
  <c r="P26"/>
  <c r="R26"/>
  <c r="D29"/>
  <c r="F29"/>
  <c r="G29" s="1"/>
  <c r="H29"/>
  <c r="I29" s="1"/>
  <c r="J29"/>
  <c r="K29" s="1"/>
  <c r="L29"/>
  <c r="M29" s="1"/>
  <c r="N29"/>
  <c r="O29" s="1"/>
  <c r="P29"/>
  <c r="R29"/>
  <c r="D30"/>
  <c r="F30"/>
  <c r="G30" s="1"/>
  <c r="H30"/>
  <c r="I30" s="1"/>
  <c r="J30"/>
  <c r="K30" s="1"/>
  <c r="L30"/>
  <c r="M30" s="1"/>
  <c r="N30"/>
  <c r="O30" s="1"/>
  <c r="P30"/>
  <c r="R30"/>
  <c r="D31"/>
  <c r="F31"/>
  <c r="G31" s="1"/>
  <c r="H31"/>
  <c r="I31" s="1"/>
  <c r="J31"/>
  <c r="K31" s="1"/>
  <c r="L31"/>
  <c r="M31" s="1"/>
  <c r="N31"/>
  <c r="O31" s="1"/>
  <c r="P31"/>
  <c r="R31"/>
  <c r="D32"/>
  <c r="F32"/>
  <c r="G32" s="1"/>
  <c r="H32"/>
  <c r="I32" s="1"/>
  <c r="J32"/>
  <c r="K32" s="1"/>
  <c r="L32"/>
  <c r="M32" s="1"/>
  <c r="N32"/>
  <c r="O32" s="1"/>
  <c r="P32"/>
  <c r="R32"/>
  <c r="D33"/>
  <c r="F33"/>
  <c r="G33" s="1"/>
  <c r="H33"/>
  <c r="I33" s="1"/>
  <c r="J33"/>
  <c r="K33" s="1"/>
  <c r="L33"/>
  <c r="M33" s="1"/>
  <c r="N33"/>
  <c r="O33" s="1"/>
  <c r="P33"/>
  <c r="R33"/>
  <c r="D34"/>
  <c r="F34"/>
  <c r="G34" s="1"/>
  <c r="H34"/>
  <c r="I34" s="1"/>
  <c r="J34"/>
  <c r="K34" s="1"/>
  <c r="L34"/>
  <c r="M34" s="1"/>
  <c r="N34"/>
  <c r="O34" s="1"/>
  <c r="P34"/>
  <c r="R34"/>
  <c r="E11" l="1"/>
  <c r="K8"/>
  <c r="E34"/>
  <c r="E33"/>
  <c r="E32"/>
  <c r="E31"/>
  <c r="E30"/>
  <c r="E29"/>
  <c r="E26"/>
  <c r="E25"/>
  <c r="E22"/>
  <c r="E21"/>
  <c r="E20"/>
  <c r="E19"/>
  <c r="E18"/>
  <c r="E15"/>
  <c r="E14"/>
  <c r="E13"/>
  <c r="E12"/>
  <c r="Q34"/>
  <c r="Q33"/>
  <c r="Q32"/>
  <c r="Q31"/>
  <c r="Q30"/>
  <c r="Q29"/>
  <c r="Q26"/>
  <c r="Q25"/>
  <c r="Q22"/>
  <c r="Q21"/>
  <c r="Q20"/>
  <c r="Q19"/>
  <c r="Q18"/>
  <c r="Q15"/>
  <c r="Q14"/>
  <c r="Q13"/>
  <c r="Q12"/>
  <c r="E6" i="2"/>
  <c r="D12"/>
  <c r="D18"/>
  <c r="D24"/>
  <c r="Q11" i="1"/>
  <c r="K11"/>
  <c r="E8" i="4"/>
  <c r="K8"/>
  <c r="S34" i="1"/>
  <c r="S33"/>
  <c r="S32"/>
  <c r="S31"/>
  <c r="S30"/>
  <c r="S29"/>
  <c r="S26"/>
  <c r="S25"/>
  <c r="S22"/>
  <c r="S21"/>
  <c r="S20"/>
  <c r="S19"/>
  <c r="S18"/>
  <c r="S15"/>
  <c r="S14"/>
  <c r="S13"/>
  <c r="S12"/>
  <c r="O11"/>
  <c r="I8" i="4"/>
  <c r="D10" i="2"/>
  <c r="D16"/>
  <c r="D20"/>
  <c r="D28"/>
  <c r="I11" i="1"/>
  <c r="C8" i="4"/>
  <c r="M11" i="1"/>
  <c r="G8" i="4"/>
  <c r="M5"/>
  <c r="T29" i="5"/>
  <c r="B29" s="1"/>
  <c r="T9"/>
  <c r="B9" s="1"/>
  <c r="E28" i="2"/>
  <c r="D39"/>
  <c r="E30"/>
  <c r="T30" i="5"/>
  <c r="T28"/>
  <c r="B28" s="1"/>
  <c r="T22"/>
  <c r="B22" s="1"/>
  <c r="U8" i="1"/>
  <c r="E10" i="2"/>
  <c r="E29"/>
  <c r="E9"/>
  <c r="C12" i="1"/>
  <c r="C13"/>
  <c r="C33"/>
  <c r="C32"/>
  <c r="C31"/>
  <c r="C30"/>
  <c r="C29"/>
  <c r="C25"/>
  <c r="C21"/>
  <c r="E27" i="2"/>
  <c r="E31"/>
  <c r="E32"/>
  <c r="E35"/>
  <c r="E36"/>
  <c r="E37"/>
  <c r="E38"/>
  <c r="T11" i="5"/>
  <c r="B11" s="1"/>
  <c r="T12"/>
  <c r="B12" s="1"/>
  <c r="C18" i="1"/>
  <c r="T31" i="5"/>
  <c r="B31" s="1"/>
  <c r="T23"/>
  <c r="B23" s="1"/>
  <c r="U11" i="1"/>
  <c r="T19" i="5"/>
  <c r="B19" s="1"/>
  <c r="T17"/>
  <c r="B17" s="1"/>
  <c r="T16"/>
  <c r="B16" s="1"/>
  <c r="U12" i="1"/>
  <c r="U14"/>
  <c r="U18"/>
  <c r="U20"/>
  <c r="U22"/>
  <c r="U26"/>
  <c r="U30"/>
  <c r="U32"/>
  <c r="U34"/>
  <c r="W11"/>
  <c r="W13"/>
  <c r="W15"/>
  <c r="W19"/>
  <c r="W21"/>
  <c r="W25"/>
  <c r="W29"/>
  <c r="W31"/>
  <c r="W33"/>
  <c r="T18" i="5"/>
  <c r="U13" i="1"/>
  <c r="U15"/>
  <c r="U19"/>
  <c r="U21"/>
  <c r="U25"/>
  <c r="U29"/>
  <c r="U31"/>
  <c r="U33"/>
  <c r="W12"/>
  <c r="W14"/>
  <c r="W18"/>
  <c r="W20"/>
  <c r="W22"/>
  <c r="W26"/>
  <c r="W30"/>
  <c r="W32"/>
  <c r="W34"/>
  <c r="C15"/>
  <c r="C8" s="1"/>
  <c r="C19"/>
  <c r="C14"/>
  <c r="C20"/>
  <c r="C22"/>
  <c r="C26"/>
  <c r="C34"/>
  <c r="T15" i="5"/>
  <c r="B15" s="1"/>
  <c r="T8"/>
  <c r="B8" s="1"/>
  <c r="T5"/>
  <c r="B5" s="1"/>
  <c r="E5" s="1"/>
  <c r="Q5" i="4"/>
  <c r="G5"/>
  <c r="S5"/>
  <c r="D27" i="2"/>
  <c r="I5" i="4"/>
  <c r="E13" i="2"/>
  <c r="D35"/>
  <c r="E20"/>
  <c r="E24"/>
  <c r="E16"/>
  <c r="E17"/>
  <c r="D36"/>
  <c r="K5" i="4"/>
  <c r="W8" i="1"/>
  <c r="E5" i="4"/>
  <c r="D29" i="2"/>
  <c r="D9"/>
  <c r="D30"/>
  <c r="E23"/>
  <c r="E18"/>
  <c r="D32"/>
  <c r="E19"/>
  <c r="E11"/>
  <c r="E12"/>
  <c r="D38"/>
  <c r="D31"/>
  <c r="E8" i="5"/>
  <c r="G8"/>
  <c r="I8"/>
  <c r="K8"/>
  <c r="M8"/>
  <c r="O8"/>
  <c r="Q8"/>
  <c r="S8"/>
  <c r="B30"/>
  <c r="T27"/>
  <c r="E39" i="2"/>
  <c r="T10" i="5"/>
  <c r="E8" i="1"/>
  <c r="I8"/>
  <c r="M8"/>
  <c r="Q8"/>
  <c r="S8" i="4"/>
  <c r="T26" i="5"/>
  <c r="O5" i="4"/>
  <c r="U19" i="5" l="1"/>
  <c r="U12"/>
  <c r="U23"/>
  <c r="U10"/>
  <c r="U11"/>
  <c r="U15"/>
  <c r="U22"/>
  <c r="U29"/>
  <c r="U28"/>
  <c r="U9"/>
  <c r="U30"/>
  <c r="U16"/>
  <c r="U31"/>
  <c r="U17"/>
  <c r="C5" i="4"/>
  <c r="C8" i="5"/>
  <c r="C16"/>
  <c r="C23"/>
  <c r="C31"/>
  <c r="C11"/>
  <c r="C19"/>
  <c r="C15"/>
  <c r="C9"/>
  <c r="C17"/>
  <c r="Q5"/>
  <c r="I5"/>
  <c r="C22"/>
  <c r="C29"/>
  <c r="C30"/>
  <c r="B10"/>
  <c r="C10" s="1"/>
  <c r="O5"/>
  <c r="G5"/>
  <c r="B26"/>
  <c r="C26" s="1"/>
  <c r="U26"/>
  <c r="B18"/>
  <c r="C18" s="1"/>
  <c r="U18"/>
  <c r="B27"/>
  <c r="C27" s="1"/>
  <c r="U27"/>
  <c r="C28"/>
  <c r="C12"/>
  <c r="M5"/>
  <c r="U5"/>
  <c r="S5"/>
  <c r="K5"/>
  <c r="U8" l="1"/>
</calcChain>
</file>

<file path=xl/sharedStrings.xml><?xml version="1.0" encoding="utf-8"?>
<sst xmlns="http://schemas.openxmlformats.org/spreadsheetml/2006/main" count="220" uniqueCount="78">
  <si>
    <t>Total</t>
  </si>
  <si>
    <t>Dominio</t>
  </si>
  <si>
    <t>No</t>
  </si>
  <si>
    <t>% /1</t>
  </si>
  <si>
    <t>Servicio privado</t>
  </si>
  <si>
    <t>Pozo malacate</t>
  </si>
  <si>
    <t>Pozo con bomba</t>
  </si>
  <si>
    <t>Rio,riachuelo,manantial</t>
  </si>
  <si>
    <t>Carro cisterna</t>
  </si>
  <si>
    <t>Pick-up con dron o barril</t>
  </si>
  <si>
    <t>Llave pública comunitaria</t>
  </si>
  <si>
    <t>Otro</t>
  </si>
  <si>
    <t>Inodoro conectado a alcantarilla</t>
  </si>
  <si>
    <t>Inodoro con desague a rio, laguna o mar</t>
  </si>
  <si>
    <t>Letrina con descarga a rio, laguna o mar</t>
  </si>
  <si>
    <t>Letrina con pozo negro</t>
  </si>
  <si>
    <t>Servicio privado colectivo</t>
  </si>
  <si>
    <t>Planta propia</t>
  </si>
  <si>
    <t>Vela</t>
  </si>
  <si>
    <t>Ocote</t>
  </si>
  <si>
    <t>/1 Porcentaje por columnas</t>
  </si>
  <si>
    <t>/2 Porcentaje  por filas</t>
  </si>
  <si>
    <t>Total Hogares</t>
  </si>
  <si>
    <t>Hogares con Hacinamiento</t>
  </si>
  <si>
    <t>No.</t>
  </si>
  <si>
    <t>%/1</t>
  </si>
  <si>
    <t>%/2</t>
  </si>
  <si>
    <t>Personas por Hogar</t>
  </si>
  <si>
    <t>Piezas</t>
  </si>
  <si>
    <t>Piezas para Dormir</t>
  </si>
  <si>
    <t>No Tiene</t>
  </si>
  <si>
    <t>*Hacinamiento &gt; 3 personas por pieza</t>
  </si>
  <si>
    <t>Hogares con Hacinamiento*</t>
  </si>
  <si>
    <t>Otro Tipo</t>
  </si>
  <si>
    <t>Del vecino / otra vivienda</t>
  </si>
  <si>
    <t>1/ Porcentaje por columnas</t>
  </si>
  <si>
    <t>2/ Porcentaje  por filas</t>
  </si>
  <si>
    <t>Total Nacional</t>
  </si>
  <si>
    <t>Total Nacional/2</t>
  </si>
  <si>
    <t>Urbano</t>
  </si>
  <si>
    <t>Distrito Central</t>
  </si>
  <si>
    <t>San Pedro Sula</t>
  </si>
  <si>
    <t>Resto Urbano</t>
  </si>
  <si>
    <t>Rural</t>
  </si>
  <si>
    <t>Sin Nivel</t>
  </si>
  <si>
    <t>Primaria</t>
  </si>
  <si>
    <t>Secundaria</t>
  </si>
  <si>
    <t>Superior</t>
  </si>
  <si>
    <t>Ns / Nr</t>
  </si>
  <si>
    <t>Hombre</t>
  </si>
  <si>
    <t>Mujer</t>
  </si>
  <si>
    <t>Quintil del Hogar</t>
  </si>
  <si>
    <t>Quintil 1</t>
  </si>
  <si>
    <t>Quintil 2</t>
  </si>
  <si>
    <t>Quintil 3</t>
  </si>
  <si>
    <t>Quintil 4</t>
  </si>
  <si>
    <t>Quintil 5</t>
  </si>
  <si>
    <t>No Declaran Ingresos</t>
  </si>
  <si>
    <t>De Menos de 25 Años</t>
  </si>
  <si>
    <t>De 26 - 30 Años</t>
  </si>
  <si>
    <t>De 31 - 40 Años</t>
  </si>
  <si>
    <t>De 41 - 50 Años</t>
  </si>
  <si>
    <t>De 50 y mas Años</t>
  </si>
  <si>
    <t>Nivel Educativo del Jefe</t>
  </si>
  <si>
    <t>Sexo del Jefe</t>
  </si>
  <si>
    <t xml:space="preserve">Cuadro No. 4. Total hogares y hogares con hacinamiento segun dominio, nivel educativo del jefe, sexo del jefe, quintil de ingreso y  edad del jefe </t>
  </si>
  <si>
    <t>Edad del jefe del hogar</t>
  </si>
  <si>
    <t>Cuadro No. 1. Principal fuente de obtención de agua en las viviendas según dominio, nivel educativo del jefe, sexo del jefe y quintil de ingreso del hogar.</t>
  </si>
  <si>
    <t xml:space="preserve">Cuadro No. 2.  Principal medio de eliminación de excretas en las viviendas según dominio, nivel educativo del jefe, sexo del jefe y quintil de ingreso del hogar.                                 </t>
  </si>
  <si>
    <t>Cuadro No. 3.  Principal fuente de alumbrado en las viviendas según dominio, nivel educativo del jefe, sexo del jefe y quintil de ingreso del hogar.</t>
  </si>
  <si>
    <t>Categorías</t>
  </si>
  <si>
    <t>Servicio público</t>
  </si>
  <si>
    <t>Inodoro conectado a pozo séptico</t>
  </si>
  <si>
    <t>Letrina con cierre hidráulico</t>
  </si>
  <si>
    <t>Letrina con pozo séptico</t>
  </si>
  <si>
    <t>Energía solar</t>
  </si>
  <si>
    <t>Candil o lámpara de gas</t>
  </si>
  <si>
    <t>Personas por Habitación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</si>
</sst>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</cellStyleXfs>
  <cellXfs count="51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horizontal="left" indent="1"/>
    </xf>
    <xf numFmtId="4" fontId="2" fillId="0" borderId="0" xfId="0" applyNumberFormat="1" applyFont="1"/>
    <xf numFmtId="4" fontId="5" fillId="0" borderId="0" xfId="0" applyNumberFormat="1" applyFont="1"/>
    <xf numFmtId="4" fontId="5" fillId="0" borderId="1" xfId="0" applyNumberFormat="1" applyFont="1" applyBorder="1" applyAlignment="1">
      <alignment horizontal="center"/>
    </xf>
    <xf numFmtId="166" fontId="5" fillId="0" borderId="0" xfId="1" applyNumberFormat="1" applyFont="1"/>
    <xf numFmtId="166" fontId="2" fillId="0" borderId="0" xfId="1" applyNumberFormat="1" applyFont="1"/>
    <xf numFmtId="4" fontId="2" fillId="0" borderId="0" xfId="0" applyNumberFormat="1" applyFont="1" applyAlignment="1">
      <alignment horizontal="left" indent="1"/>
    </xf>
    <xf numFmtId="165" fontId="2" fillId="0" borderId="0" xfId="1" applyNumberFormat="1" applyFont="1"/>
    <xf numFmtId="4" fontId="2" fillId="0" borderId="0" xfId="0" applyNumberFormat="1" applyFont="1" applyAlignment="1">
      <alignment horizontal="left" indent="2"/>
    </xf>
    <xf numFmtId="165" fontId="2" fillId="0" borderId="0" xfId="0" applyNumberFormat="1" applyFont="1"/>
    <xf numFmtId="4" fontId="2" fillId="0" borderId="2" xfId="0" applyNumberFormat="1" applyFont="1" applyBorder="1" applyAlignment="1">
      <alignment horizontal="left" indent="1"/>
    </xf>
    <xf numFmtId="166" fontId="2" fillId="0" borderId="2" xfId="1" applyNumberFormat="1" applyFont="1" applyBorder="1"/>
    <xf numFmtId="165" fontId="2" fillId="0" borderId="2" xfId="0" applyNumberFormat="1" applyFont="1" applyBorder="1"/>
    <xf numFmtId="3" fontId="2" fillId="0" borderId="0" xfId="0" applyNumberFormat="1" applyFont="1"/>
    <xf numFmtId="3" fontId="2" fillId="0" borderId="0" xfId="0" applyNumberFormat="1" applyFont="1" applyAlignment="1">
      <alignment horizontal="left" indent="1"/>
    </xf>
    <xf numFmtId="3" fontId="2" fillId="0" borderId="0" xfId="0" applyNumberFormat="1" applyFont="1" applyAlignment="1">
      <alignment horizontal="left" indent="2"/>
    </xf>
    <xf numFmtId="3" fontId="2" fillId="0" borderId="0" xfId="0" applyNumberFormat="1" applyFont="1" applyAlignment="1">
      <alignment horizont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/>
    <xf numFmtId="166" fontId="6" fillId="0" borderId="0" xfId="1" applyNumberFormat="1" applyFont="1"/>
    <xf numFmtId="165" fontId="6" fillId="0" borderId="0" xfId="1" applyNumberFormat="1" applyFont="1"/>
    <xf numFmtId="3" fontId="2" fillId="0" borderId="2" xfId="0" applyNumberFormat="1" applyFont="1" applyBorder="1" applyAlignment="1">
      <alignment horizontal="left" indent="1"/>
    </xf>
    <xf numFmtId="165" fontId="2" fillId="0" borderId="2" xfId="1" applyNumberFormat="1" applyFont="1" applyBorder="1"/>
    <xf numFmtId="165" fontId="0" fillId="0" borderId="0" xfId="0" applyNumberFormat="1"/>
    <xf numFmtId="0" fontId="2" fillId="0" borderId="0" xfId="4"/>
    <xf numFmtId="165" fontId="5" fillId="0" borderId="0" xfId="1" applyNumberFormat="1" applyFont="1"/>
    <xf numFmtId="0" fontId="3" fillId="0" borderId="0" xfId="0" applyFont="1" applyFill="1" applyBorder="1" applyAlignment="1">
      <alignment horizontal="left" indent="1"/>
    </xf>
    <xf numFmtId="3" fontId="5" fillId="0" borderId="0" xfId="0" applyNumberFormat="1" applyFont="1"/>
    <xf numFmtId="3" fontId="5" fillId="0" borderId="0" xfId="0" applyNumberFormat="1" applyFont="1" applyAlignment="1">
      <alignment vertical="top" wrapText="1"/>
    </xf>
    <xf numFmtId="166" fontId="6" fillId="0" borderId="0" xfId="1" applyNumberFormat="1" applyFont="1" applyFill="1"/>
    <xf numFmtId="166" fontId="2" fillId="0" borderId="0" xfId="1" applyNumberFormat="1" applyFont="1" applyBorder="1"/>
    <xf numFmtId="165" fontId="2" fillId="0" borderId="0" xfId="1" applyNumberFormat="1" applyFont="1" applyBorder="1"/>
    <xf numFmtId="165" fontId="2" fillId="0" borderId="0" xfId="0" applyNumberFormat="1" applyFont="1" applyBorder="1"/>
    <xf numFmtId="0" fontId="3" fillId="0" borderId="0" xfId="0" applyFont="1" applyBorder="1" applyAlignment="1">
      <alignment horizontal="left" indent="1"/>
    </xf>
    <xf numFmtId="166" fontId="2" fillId="0" borderId="0" xfId="1" applyNumberFormat="1" applyFont="1" applyFill="1"/>
    <xf numFmtId="165" fontId="2" fillId="0" borderId="0" xfId="1" applyNumberFormat="1" applyFont="1" applyFill="1"/>
    <xf numFmtId="4" fontId="2" fillId="0" borderId="0" xfId="0" applyNumberFormat="1" applyFont="1" applyFill="1"/>
    <xf numFmtId="3" fontId="5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0" xfId="2" applyNumberFormat="1" applyFont="1" applyAlignment="1">
      <alignment horizontal="center" vertical="center" wrapText="1"/>
    </xf>
    <xf numFmtId="3" fontId="5" fillId="0" borderId="0" xfId="3" applyNumberFormat="1" applyFont="1" applyAlignment="1">
      <alignment horizontal="center"/>
    </xf>
    <xf numFmtId="3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/>
    </xf>
  </cellXfs>
  <cellStyles count="5">
    <cellStyle name="Millares" xfId="1" builtinId="3"/>
    <cellStyle name="Normal" xfId="0" builtinId="0"/>
    <cellStyle name="Normal 2" xfId="2"/>
    <cellStyle name="Normal 3" xfId="3"/>
    <cellStyle name="Normal_vivienda final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</xdr:row>
      <xdr:rowOff>82550</xdr:rowOff>
    </xdr:from>
    <xdr:to>
      <xdr:col>12</xdr:col>
      <xdr:colOff>536575</xdr:colOff>
      <xdr:row>21</xdr:row>
      <xdr:rowOff>120650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000" y="225425"/>
          <a:ext cx="8601075" cy="28956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inculos/3.%20Vivien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Cuadro%20Resume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ivienda"/>
    </sheetNames>
    <sheetDataSet>
      <sheetData sheetId="0">
        <row r="5">
          <cell r="C5">
            <v>1863291.3846124068</v>
          </cell>
          <cell r="E5">
            <v>569391.41430511756</v>
          </cell>
          <cell r="G5">
            <v>1049234.9720242429</v>
          </cell>
          <cell r="I5">
            <v>15036.226198662456</v>
          </cell>
          <cell r="K5">
            <v>18693.29033855582</v>
          </cell>
          <cell r="M5">
            <v>53497.676020443432</v>
          </cell>
          <cell r="O5">
            <v>13045.667081478106</v>
          </cell>
          <cell r="Q5">
            <v>1744.4894354492399</v>
          </cell>
          <cell r="S5">
            <v>1865.5371605029</v>
          </cell>
          <cell r="U5">
            <v>57435.488578238808</v>
          </cell>
          <cell r="W5">
            <v>83346.623469665516</v>
          </cell>
          <cell r="X5">
            <v>100</v>
          </cell>
          <cell r="AA5">
            <v>664121.57161907433</v>
          </cell>
          <cell r="AC5">
            <v>319456.4182401427</v>
          </cell>
          <cell r="AE5">
            <v>12368.238495044425</v>
          </cell>
          <cell r="AG5">
            <v>3319.1934058462002</v>
          </cell>
          <cell r="AI5">
            <v>443180.97785249091</v>
          </cell>
          <cell r="AK5">
            <v>85527.961530955756</v>
          </cell>
          <cell r="AM5">
            <v>166126.8328272411</v>
          </cell>
          <cell r="AO5">
            <v>2730.47021004212</v>
          </cell>
          <cell r="AQ5">
            <v>1863291.3846124068</v>
          </cell>
          <cell r="AS5">
            <v>1541944.8710267581</v>
          </cell>
          <cell r="AU5">
            <v>5050.7863213035816</v>
          </cell>
          <cell r="AW5">
            <v>8431.6989380046653</v>
          </cell>
          <cell r="AY5">
            <v>69198.080939486608</v>
          </cell>
          <cell r="BA5">
            <v>38684.205938742249</v>
          </cell>
          <cell r="BC5">
            <v>114098.6935381301</v>
          </cell>
          <cell r="BE5">
            <v>69822.278931518318</v>
          </cell>
          <cell r="BG5">
            <v>16060.768978461698</v>
          </cell>
        </row>
        <row r="6">
          <cell r="C6">
            <v>916033.62116346811</v>
          </cell>
          <cell r="E6">
            <v>535083.12207461579</v>
          </cell>
          <cell r="G6">
            <v>350276.20488757972</v>
          </cell>
          <cell r="I6">
            <v>498.81423658544003</v>
          </cell>
          <cell r="K6">
            <v>2992.8854195126401</v>
          </cell>
          <cell r="M6">
            <v>0</v>
          </cell>
          <cell r="O6">
            <v>8684.4434928549999</v>
          </cell>
          <cell r="Q6">
            <v>0</v>
          </cell>
          <cell r="S6">
            <v>993.29244277828002</v>
          </cell>
          <cell r="U6">
            <v>14114.000931249284</v>
          </cell>
          <cell r="W6">
            <v>3390.8576782419</v>
          </cell>
          <cell r="AA6">
            <v>617601.85334042786</v>
          </cell>
          <cell r="AC6">
            <v>113897.41309637362</v>
          </cell>
          <cell r="AE6">
            <v>8879.2596241459396</v>
          </cell>
          <cell r="AG6">
            <v>2737.6969273631203</v>
          </cell>
          <cell r="AI6">
            <v>79745.678800565409</v>
          </cell>
          <cell r="AK6">
            <v>24470.831290232265</v>
          </cell>
          <cell r="AM6">
            <v>49536.788891383396</v>
          </cell>
          <cell r="AO6">
            <v>2730.47021004212</v>
          </cell>
          <cell r="AQ6">
            <v>916033.62116346811</v>
          </cell>
          <cell r="AS6">
            <v>904915.47884854302</v>
          </cell>
          <cell r="AU6">
            <v>1852.5556896466401</v>
          </cell>
          <cell r="AW6">
            <v>0</v>
          </cell>
          <cell r="AY6">
            <v>0</v>
          </cell>
          <cell r="BA6">
            <v>4666.66194748202</v>
          </cell>
          <cell r="BC6">
            <v>997.62847317088006</v>
          </cell>
          <cell r="BE6">
            <v>1496.44270975632</v>
          </cell>
          <cell r="BG6">
            <v>2104.8534948677602</v>
          </cell>
        </row>
        <row r="7">
          <cell r="C7">
            <v>249945.46902715132</v>
          </cell>
          <cell r="E7">
            <v>229364.64171638386</v>
          </cell>
          <cell r="G7">
            <v>7934.7767945126398</v>
          </cell>
          <cell r="I7">
            <v>0</v>
          </cell>
          <cell r="K7">
            <v>0</v>
          </cell>
          <cell r="M7">
            <v>0</v>
          </cell>
          <cell r="O7">
            <v>7686.8150196841198</v>
          </cell>
          <cell r="Q7">
            <v>0</v>
          </cell>
          <cell r="S7">
            <v>743.88532448555998</v>
          </cell>
          <cell r="U7">
            <v>3471.4648475992799</v>
          </cell>
          <cell r="W7">
            <v>743.88532448555998</v>
          </cell>
          <cell r="AA7">
            <v>201096.99938593217</v>
          </cell>
          <cell r="AB7">
            <v>30.280148692606694</v>
          </cell>
          <cell r="AC7">
            <v>9918.4709931407997</v>
          </cell>
          <cell r="AD7">
            <v>3.1047962810641851</v>
          </cell>
          <cell r="AE7">
            <v>495.92354965703998</v>
          </cell>
          <cell r="AF7">
            <v>4.0096538391925529</v>
          </cell>
          <cell r="AG7">
            <v>991.84709931407997</v>
          </cell>
          <cell r="AH7">
            <v>29.882172505136591</v>
          </cell>
          <cell r="AI7">
            <v>6694.9679203700398</v>
          </cell>
          <cell r="AJ7">
            <v>1.510662292594698</v>
          </cell>
          <cell r="AK7">
            <v>4711.2737217418799</v>
          </cell>
          <cell r="AL7">
            <v>5.5084602010965673</v>
          </cell>
          <cell r="AM7">
            <v>21324.712635252719</v>
          </cell>
          <cell r="AN7">
            <v>12.836404735066942</v>
          </cell>
          <cell r="AO7">
            <v>2231.6559734566799</v>
          </cell>
          <cell r="AP7">
            <v>81.731562763406046</v>
          </cell>
          <cell r="AQ7">
            <v>249945.46902715132</v>
          </cell>
          <cell r="AR7">
            <v>13.414191204407025</v>
          </cell>
          <cell r="AS7">
            <v>248457.69837818018</v>
          </cell>
          <cell r="AT7">
            <v>16.113267279960269</v>
          </cell>
          <cell r="AU7">
            <v>743.88532448555998</v>
          </cell>
          <cell r="AV7">
            <v>14.728109192581465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495.92354965703998</v>
          </cell>
          <cell r="BB7">
            <v>1.2819793960417638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247.96177482851999</v>
          </cell>
          <cell r="BH7">
            <v>1.5438972764071837</v>
          </cell>
        </row>
        <row r="8">
          <cell r="C8">
            <v>163283.40165816495</v>
          </cell>
          <cell r="E8">
            <v>1441.7960411316799</v>
          </cell>
          <cell r="G8">
            <v>158777.78902962833</v>
          </cell>
          <cell r="I8">
            <v>0</v>
          </cell>
          <cell r="K8">
            <v>0</v>
          </cell>
          <cell r="M8">
            <v>0</v>
          </cell>
          <cell r="O8">
            <v>0</v>
          </cell>
          <cell r="Q8">
            <v>0</v>
          </cell>
          <cell r="S8">
            <v>0</v>
          </cell>
          <cell r="U8">
            <v>2162.6940616975198</v>
          </cell>
          <cell r="W8">
            <v>901.12252570729993</v>
          </cell>
          <cell r="AA8">
            <v>144900.50213373554</v>
          </cell>
          <cell r="AB8">
            <v>21.818370058433718</v>
          </cell>
          <cell r="AC8">
            <v>7208.9802056584058</v>
          </cell>
          <cell r="AD8">
            <v>2.2566396522480416</v>
          </cell>
          <cell r="AE8">
            <v>901.12252570729993</v>
          </cell>
          <cell r="AF8">
            <v>7.2857790223591845</v>
          </cell>
          <cell r="AG8">
            <v>0</v>
          </cell>
          <cell r="AH8">
            <v>0</v>
          </cell>
          <cell r="AI8">
            <v>3964.939113112122</v>
          </cell>
          <cell r="AJ8">
            <v>0.89465462446626454</v>
          </cell>
          <cell r="AK8">
            <v>1802.2450514145999</v>
          </cell>
          <cell r="AL8">
            <v>2.1071998199820303</v>
          </cell>
          <cell r="AM8">
            <v>2523.1430719804403</v>
          </cell>
          <cell r="AN8">
            <v>1.5188052580309597</v>
          </cell>
          <cell r="AO8">
            <v>0</v>
          </cell>
          <cell r="AP8">
            <v>0</v>
          </cell>
          <cell r="AQ8">
            <v>163283.40165816495</v>
          </cell>
          <cell r="AR8">
            <v>8.7631705382532203</v>
          </cell>
          <cell r="AS8">
            <v>162382.27913245762</v>
          </cell>
          <cell r="AT8">
            <v>10.531004200191003</v>
          </cell>
          <cell r="AU8">
            <v>360.44901028291997</v>
          </cell>
          <cell r="AV8">
            <v>7.1364929607612062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180.22450514145999</v>
          </cell>
          <cell r="BB8">
            <v>0.46588653112552342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360.44901028291997</v>
          </cell>
          <cell r="BH8">
            <v>2.2442823924950313</v>
          </cell>
        </row>
        <row r="9">
          <cell r="C9">
            <v>502804.75047810795</v>
          </cell>
          <cell r="E9">
            <v>304276.68431711855</v>
          </cell>
          <cell r="G9">
            <v>183563.63906344253</v>
          </cell>
          <cell r="I9">
            <v>498.81423658544003</v>
          </cell>
          <cell r="K9">
            <v>2992.8854195126401</v>
          </cell>
          <cell r="M9">
            <v>0</v>
          </cell>
          <cell r="O9">
            <v>997.62847317088006</v>
          </cell>
          <cell r="Q9">
            <v>0</v>
          </cell>
          <cell r="S9">
            <v>249.40711829272001</v>
          </cell>
          <cell r="U9">
            <v>8479.8420219524796</v>
          </cell>
          <cell r="W9">
            <v>1745.8498280490401</v>
          </cell>
          <cell r="AA9">
            <v>271604.35182077484</v>
          </cell>
          <cell r="AB9">
            <v>40.896782069377082</v>
          </cell>
          <cell r="AC9">
            <v>96769.961897574802</v>
          </cell>
          <cell r="AD9">
            <v>30.292070020277574</v>
          </cell>
          <cell r="AE9">
            <v>7482.2135487816004</v>
          </cell>
          <cell r="AF9">
            <v>60.495385432448565</v>
          </cell>
          <cell r="AG9">
            <v>1745.8498280490401</v>
          </cell>
          <cell r="AH9">
            <v>52.598617030692438</v>
          </cell>
          <cell r="AI9">
            <v>69085.771767083483</v>
          </cell>
          <cell r="AJ9">
            <v>15.588613956729457</v>
          </cell>
          <cell r="AK9">
            <v>17957.312517075829</v>
          </cell>
          <cell r="AL9">
            <v>20.995838314907587</v>
          </cell>
          <cell r="AM9">
            <v>25688.933184150093</v>
          </cell>
          <cell r="AN9">
            <v>15.463446059231487</v>
          </cell>
          <cell r="AO9">
            <v>498.81423658544003</v>
          </cell>
          <cell r="AP9">
            <v>18.268437236593961</v>
          </cell>
          <cell r="AQ9">
            <v>502804.75047810795</v>
          </cell>
          <cell r="AR9">
            <v>26.984762266944038</v>
          </cell>
          <cell r="AS9">
            <v>494075.50133786345</v>
          </cell>
          <cell r="AT9">
            <v>32.042358363231621</v>
          </cell>
          <cell r="AU9">
            <v>748.22135487816001</v>
          </cell>
          <cell r="AV9">
            <v>14.813957813306345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3990.5138926835202</v>
          </cell>
          <cell r="BB9">
            <v>10.315615367684254</v>
          </cell>
          <cell r="BC9">
            <v>997.62847317088006</v>
          </cell>
          <cell r="BD9">
            <v>0.87435573733145966</v>
          </cell>
          <cell r="BE9">
            <v>1496.44270975632</v>
          </cell>
          <cell r="BF9">
            <v>2.1432166532748536</v>
          </cell>
          <cell r="BG9">
            <v>1496.44270975632</v>
          </cell>
          <cell r="BH9">
            <v>9.3173789608898883</v>
          </cell>
        </row>
        <row r="10">
          <cell r="C10">
            <v>947257.76344893861</v>
          </cell>
          <cell r="E10">
            <v>34308.292230501764</v>
          </cell>
          <cell r="G10">
            <v>698958.76713666308</v>
          </cell>
          <cell r="I10">
            <v>14537.411962077014</v>
          </cell>
          <cell r="K10">
            <v>15700.404919043176</v>
          </cell>
          <cell r="M10">
            <v>53497.676020443432</v>
          </cell>
          <cell r="O10">
            <v>4361.2235886230992</v>
          </cell>
          <cell r="Q10">
            <v>1744.4894354492399</v>
          </cell>
          <cell r="S10">
            <v>872.24471772461993</v>
          </cell>
          <cell r="U10">
            <v>43321.487646989517</v>
          </cell>
          <cell r="W10">
            <v>79955.765791423604</v>
          </cell>
          <cell r="AA10">
            <v>46519.718278646462</v>
          </cell>
          <cell r="AB10">
            <v>7.0046991795847227</v>
          </cell>
          <cell r="AC10">
            <v>205559.00514376906</v>
          </cell>
          <cell r="AD10">
            <v>64.346494046410314</v>
          </cell>
          <cell r="AE10">
            <v>3488.9788708984797</v>
          </cell>
          <cell r="AF10">
            <v>28.209181705999665</v>
          </cell>
          <cell r="AG10">
            <v>581.49647848307995</v>
          </cell>
          <cell r="AH10">
            <v>17.519210464170961</v>
          </cell>
          <cell r="AI10">
            <v>363435.29905192548</v>
          </cell>
          <cell r="AJ10">
            <v>82.006069126209638</v>
          </cell>
          <cell r="AK10">
            <v>61057.130240723483</v>
          </cell>
          <cell r="AL10">
            <v>71.388501664013859</v>
          </cell>
          <cell r="AM10">
            <v>116590.0439358577</v>
          </cell>
          <cell r="AN10">
            <v>70.181343947670527</v>
          </cell>
          <cell r="AO10">
            <v>0</v>
          </cell>
          <cell r="AP10">
            <v>0</v>
          </cell>
          <cell r="AQ10">
            <v>947257.76344893861</v>
          </cell>
          <cell r="AR10">
            <v>50.837875990393357</v>
          </cell>
          <cell r="AS10">
            <v>637029.39217821497</v>
          </cell>
          <cell r="AT10">
            <v>41.31337015661439</v>
          </cell>
          <cell r="AU10">
            <v>3198.2306316569397</v>
          </cell>
          <cell r="AV10">
            <v>63.321440033350953</v>
          </cell>
          <cell r="AW10">
            <v>8431.6989380046653</v>
          </cell>
          <cell r="AX10">
            <v>100</v>
          </cell>
          <cell r="AY10">
            <v>69198.080939486608</v>
          </cell>
          <cell r="AZ10">
            <v>100</v>
          </cell>
          <cell r="BA10">
            <v>34017.543991260223</v>
          </cell>
          <cell r="BB10">
            <v>87.936518705148444</v>
          </cell>
          <cell r="BC10">
            <v>113101.06506495921</v>
          </cell>
          <cell r="BD10">
            <v>99.12564426266853</v>
          </cell>
          <cell r="BE10">
            <v>68325.836221761987</v>
          </cell>
          <cell r="BF10">
            <v>97.856783346725123</v>
          </cell>
          <cell r="BG10">
            <v>13955.915483593933</v>
          </cell>
          <cell r="BH10">
            <v>86.894441370207872</v>
          </cell>
        </row>
        <row r="12">
          <cell r="C12">
            <v>347136.58429560438</v>
          </cell>
          <cell r="E12">
            <v>54880.150994814867</v>
          </cell>
          <cell r="G12">
            <v>211338.27714744746</v>
          </cell>
          <cell r="I12">
            <v>4942.7200671061801</v>
          </cell>
          <cell r="K12">
            <v>5109.4449435012612</v>
          </cell>
          <cell r="M12">
            <v>25876.593292497091</v>
          </cell>
          <cell r="O12">
            <v>786.67178889857996</v>
          </cell>
          <cell r="Q12">
            <v>0</v>
          </cell>
          <cell r="S12">
            <v>247.96177482851999</v>
          </cell>
          <cell r="U12">
            <v>17496.67451553042</v>
          </cell>
          <cell r="W12">
            <v>26458.089770980172</v>
          </cell>
          <cell r="AA12">
            <v>43564.563133922602</v>
          </cell>
          <cell r="AB12">
            <v>6.5597271637654746</v>
          </cell>
          <cell r="AC12">
            <v>39199.240589273664</v>
          </cell>
          <cell r="AD12">
            <v>12.2706066778119</v>
          </cell>
          <cell r="AE12">
            <v>1468.6012175538801</v>
          </cell>
          <cell r="AF12">
            <v>11.873972337631617</v>
          </cell>
          <cell r="AG12">
            <v>249.40711829272001</v>
          </cell>
          <cell r="AH12">
            <v>7.514088147241778</v>
          </cell>
          <cell r="AI12">
            <v>121654.86739018495</v>
          </cell>
          <cell r="AJ12">
            <v>27.450381101572631</v>
          </cell>
          <cell r="AK12">
            <v>24295.683193921326</v>
          </cell>
          <cell r="AL12">
            <v>28.40671373317814</v>
          </cell>
          <cell r="AM12">
            <v>52475.5117814064</v>
          </cell>
          <cell r="AN12">
            <v>31.587619464205897</v>
          </cell>
          <cell r="AO12">
            <v>0</v>
          </cell>
          <cell r="AP12">
            <v>0</v>
          </cell>
          <cell r="AQ12">
            <v>347136.58429560438</v>
          </cell>
          <cell r="AR12">
            <v>18.630289774447387</v>
          </cell>
          <cell r="AS12">
            <v>228217.83366061482</v>
          </cell>
          <cell r="AT12">
            <v>14.800648061343983</v>
          </cell>
          <cell r="AU12">
            <v>830.9035967758</v>
          </cell>
          <cell r="AV12">
            <v>16.450975034741681</v>
          </cell>
          <cell r="AW12">
            <v>2616.7341531738598</v>
          </cell>
          <cell r="AX12">
            <v>31.034482758620669</v>
          </cell>
          <cell r="AY12">
            <v>22969.110900081687</v>
          </cell>
          <cell r="AZ12">
            <v>33.193277310924366</v>
          </cell>
          <cell r="BA12">
            <v>12254.127561693313</v>
          </cell>
          <cell r="BB12">
            <v>31.677340310663578</v>
          </cell>
          <cell r="BC12">
            <v>42075.812448125711</v>
          </cell>
          <cell r="BD12">
            <v>36.876682057770097</v>
          </cell>
          <cell r="BE12">
            <v>33893.52062841376</v>
          </cell>
          <cell r="BF12">
            <v>48.54255854589983</v>
          </cell>
          <cell r="BG12">
            <v>4278.5413467254602</v>
          </cell>
          <cell r="BH12">
            <v>26.639704191394575</v>
          </cell>
        </row>
        <row r="13">
          <cell r="C13">
            <v>1035713.3361874452</v>
          </cell>
          <cell r="E13">
            <v>262839.80589967378</v>
          </cell>
          <cell r="G13">
            <v>626364.18640727899</v>
          </cell>
          <cell r="I13">
            <v>9221.2614138316476</v>
          </cell>
          <cell r="K13">
            <v>11672.631083210232</v>
          </cell>
          <cell r="M13">
            <v>26458.089770980172</v>
          </cell>
          <cell r="O13">
            <v>8659.1710517411848</v>
          </cell>
          <cell r="Q13">
            <v>1162.9929569661599</v>
          </cell>
          <cell r="S13">
            <v>1369.61361084586</v>
          </cell>
          <cell r="U13">
            <v>35355.59164096928</v>
          </cell>
          <cell r="W13">
            <v>52609.992351959867</v>
          </cell>
          <cell r="AA13">
            <v>298683.83025367151</v>
          </cell>
          <cell r="AB13">
            <v>44.974270226685249</v>
          </cell>
          <cell r="AC13">
            <v>197657.70296850786</v>
          </cell>
          <cell r="AD13">
            <v>61.873135640030888</v>
          </cell>
          <cell r="AE13">
            <v>7685.1862318876247</v>
          </cell>
          <cell r="AF13">
            <v>62.136465390498763</v>
          </cell>
          <cell r="AG13">
            <v>2073.6031578468001</v>
          </cell>
          <cell r="AH13">
            <v>62.473104284748736</v>
          </cell>
          <cell r="AI13">
            <v>284822.72620288143</v>
          </cell>
          <cell r="AJ13">
            <v>64.267813926274215</v>
          </cell>
          <cell r="AK13">
            <v>52064.991258846596</v>
          </cell>
          <cell r="AL13">
            <v>60.874818394920283</v>
          </cell>
          <cell r="AM13">
            <v>97546.280096570568</v>
          </cell>
          <cell r="AN13">
            <v>58.717955694737803</v>
          </cell>
          <cell r="AO13">
            <v>1986.58488555656</v>
          </cell>
          <cell r="AP13">
            <v>72.756145745531313</v>
          </cell>
          <cell r="AQ13">
            <v>1035713.3361874452</v>
          </cell>
          <cell r="AR13">
            <v>55.585151347806473</v>
          </cell>
          <cell r="AS13">
            <v>848221.79969230411</v>
          </cell>
          <cell r="AT13">
            <v>55.009865503653565</v>
          </cell>
          <cell r="AU13">
            <v>3046.3657766080401</v>
          </cell>
          <cell r="AV13">
            <v>60.314683354527432</v>
          </cell>
          <cell r="AW13">
            <v>5524.2165455892609</v>
          </cell>
          <cell r="AX13">
            <v>65.51724137931032</v>
          </cell>
          <cell r="AY13">
            <v>40995.501733057194</v>
          </cell>
          <cell r="AZ13">
            <v>59.243697478991599</v>
          </cell>
          <cell r="BA13">
            <v>24436.181823306968</v>
          </cell>
          <cell r="BB13">
            <v>63.168368667053656</v>
          </cell>
          <cell r="BC13">
            <v>69115.398697588971</v>
          </cell>
          <cell r="BD13">
            <v>60.575100866068745</v>
          </cell>
          <cell r="BE13">
            <v>35056.513585379922</v>
          </cell>
          <cell r="BF13">
            <v>50.208205922014294</v>
          </cell>
          <cell r="BG13">
            <v>9317.3583336112661</v>
          </cell>
          <cell r="BH13">
            <v>58.01315208572089</v>
          </cell>
        </row>
        <row r="14">
          <cell r="C14">
            <v>353592.60352204344</v>
          </cell>
          <cell r="E14">
            <v>175181.00761491875</v>
          </cell>
          <cell r="G14">
            <v>163911.87953619708</v>
          </cell>
          <cell r="I14">
            <v>872.24471772461993</v>
          </cell>
          <cell r="K14">
            <v>1661.8071935516</v>
          </cell>
          <cell r="M14">
            <v>872.24471772461993</v>
          </cell>
          <cell r="O14">
            <v>2855.9389163527799</v>
          </cell>
          <cell r="Q14">
            <v>290.74823924153998</v>
          </cell>
          <cell r="S14">
            <v>247.96177482851999</v>
          </cell>
          <cell r="U14">
            <v>4292.4741824975599</v>
          </cell>
          <cell r="W14">
            <v>3406.2966290008399</v>
          </cell>
          <cell r="AA14">
            <v>218916.94369787889</v>
          </cell>
          <cell r="AB14">
            <v>32.963383972632784</v>
          </cell>
          <cell r="AC14">
            <v>68088.883623345333</v>
          </cell>
          <cell r="AD14">
            <v>21.313982044386837</v>
          </cell>
          <cell r="AE14">
            <v>2466.2296907247601</v>
          </cell>
          <cell r="AF14">
            <v>19.940023728624759</v>
          </cell>
          <cell r="AG14">
            <v>996.18312970668012</v>
          </cell>
          <cell r="AH14">
            <v>30.012807568009485</v>
          </cell>
          <cell r="AI14">
            <v>32882.400979200211</v>
          </cell>
          <cell r="AJ14">
            <v>7.4196327510574793</v>
          </cell>
          <cell r="AK14">
            <v>7921.6968301884845</v>
          </cell>
          <cell r="AL14">
            <v>9.2621134520098742</v>
          </cell>
          <cell r="AM14">
            <v>14530.252028002589</v>
          </cell>
          <cell r="AN14">
            <v>8.7464810956294556</v>
          </cell>
          <cell r="AO14">
            <v>743.88532448555998</v>
          </cell>
          <cell r="AP14">
            <v>27.24385425446868</v>
          </cell>
          <cell r="AQ14">
            <v>353592.60352204344</v>
          </cell>
          <cell r="AR14">
            <v>18.976774456325636</v>
          </cell>
          <cell r="AS14">
            <v>341119.80102118832</v>
          </cell>
          <cell r="AT14">
            <v>22.122697602933219</v>
          </cell>
          <cell r="AU14">
            <v>745.33066794976003</v>
          </cell>
          <cell r="AV14">
            <v>14.75672539948976</v>
          </cell>
          <cell r="AW14">
            <v>290.74823924153998</v>
          </cell>
          <cell r="AX14">
            <v>3.4482758620689635</v>
          </cell>
          <cell r="AY14">
            <v>4942.7200671061801</v>
          </cell>
          <cell r="AZ14">
            <v>7.1428571428571344</v>
          </cell>
          <cell r="BA14">
            <v>1993.8965537419599</v>
          </cell>
          <cell r="BB14">
            <v>5.1542910222827443</v>
          </cell>
          <cell r="BC14">
            <v>2035.2376746907798</v>
          </cell>
          <cell r="BD14">
            <v>1.783751953312799</v>
          </cell>
          <cell r="BE14">
            <v>872.24471772461993</v>
          </cell>
          <cell r="BF14">
            <v>1.249235532085851</v>
          </cell>
          <cell r="BG14">
            <v>1592.6245804003399</v>
          </cell>
          <cell r="BH14">
            <v>9.9162411372464785</v>
          </cell>
        </row>
        <row r="15">
          <cell r="C15">
            <v>119540.83777816696</v>
          </cell>
          <cell r="E15">
            <v>73668.625283005589</v>
          </cell>
          <cell r="G15">
            <v>44545.385348729171</v>
          </cell>
          <cell r="I15">
            <v>0</v>
          </cell>
          <cell r="K15">
            <v>249.40711829272001</v>
          </cell>
          <cell r="M15">
            <v>0</v>
          </cell>
          <cell r="O15">
            <v>495.92354965703998</v>
          </cell>
          <cell r="Q15">
            <v>290.74823924153998</v>
          </cell>
          <cell r="S15">
            <v>0</v>
          </cell>
          <cell r="U15">
            <v>290.74823924153998</v>
          </cell>
          <cell r="W15">
            <v>0</v>
          </cell>
          <cell r="AA15">
            <v>100341.43970245818</v>
          </cell>
          <cell r="AB15">
            <v>15.108896321171125</v>
          </cell>
          <cell r="AC15">
            <v>13473.066808361269</v>
          </cell>
          <cell r="AD15">
            <v>4.2174976112808151</v>
          </cell>
          <cell r="AE15">
            <v>748.22135487816001</v>
          </cell>
          <cell r="AF15">
            <v>6.0495385432448563</v>
          </cell>
          <cell r="AG15">
            <v>0</v>
          </cell>
          <cell r="AH15">
            <v>0</v>
          </cell>
          <cell r="AI15">
            <v>2159.17608667284</v>
          </cell>
          <cell r="AJ15">
            <v>0.48719963052915682</v>
          </cell>
          <cell r="AK15">
            <v>1245.5902479994002</v>
          </cell>
          <cell r="AL15">
            <v>1.4563544198917622</v>
          </cell>
          <cell r="AM15">
            <v>743.88532448555998</v>
          </cell>
          <cell r="AN15">
            <v>0.44778156052559098</v>
          </cell>
          <cell r="AO15">
            <v>0</v>
          </cell>
          <cell r="AP15">
            <v>0</v>
          </cell>
          <cell r="AQ15">
            <v>119540.83777816696</v>
          </cell>
          <cell r="AR15">
            <v>6.4155740087336515</v>
          </cell>
          <cell r="AS15">
            <v>118531.15501971387</v>
          </cell>
          <cell r="AT15">
            <v>7.6871201588929532</v>
          </cell>
          <cell r="AU15">
            <v>428.18627996997998</v>
          </cell>
          <cell r="AV15">
            <v>8.4776162112410915</v>
          </cell>
          <cell r="AW15">
            <v>0</v>
          </cell>
          <cell r="AX15">
            <v>0</v>
          </cell>
          <cell r="AY15">
            <v>290.74823924153998</v>
          </cell>
          <cell r="AZ15">
            <v>0.42016806722689021</v>
          </cell>
          <cell r="BA15">
            <v>0</v>
          </cell>
          <cell r="BB15">
            <v>0</v>
          </cell>
          <cell r="BC15">
            <v>290.74823924153998</v>
          </cell>
          <cell r="BD15">
            <v>0.25482170761611411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</row>
        <row r="16">
          <cell r="C16">
            <v>7308.0228291103649</v>
          </cell>
          <cell r="E16">
            <v>2821.8245127249602</v>
          </cell>
          <cell r="G16">
            <v>3075.2435845907198</v>
          </cell>
          <cell r="I16">
            <v>0</v>
          </cell>
          <cell r="K16">
            <v>0</v>
          </cell>
          <cell r="M16">
            <v>290.74823924153998</v>
          </cell>
          <cell r="O16">
            <v>247.96177482851999</v>
          </cell>
          <cell r="Q16">
            <v>0</v>
          </cell>
          <cell r="S16">
            <v>0</v>
          </cell>
          <cell r="U16">
            <v>0</v>
          </cell>
          <cell r="W16">
            <v>872.24471772461993</v>
          </cell>
          <cell r="AA16">
            <v>2614.7948311613</v>
          </cell>
          <cell r="AB16">
            <v>0.39372231574810057</v>
          </cell>
          <cell r="AC16">
            <v>1037.5242506555001</v>
          </cell>
          <cell r="AD16">
            <v>0.32477802648985105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1661.8071935516</v>
          </cell>
          <cell r="AJ16">
            <v>0.37497259056653798</v>
          </cell>
          <cell r="AK16">
            <v>0</v>
          </cell>
          <cell r="AL16">
            <v>0</v>
          </cell>
          <cell r="AM16">
            <v>830.9035967758</v>
          </cell>
          <cell r="AN16">
            <v>0.50016218490114395</v>
          </cell>
          <cell r="AO16">
            <v>0</v>
          </cell>
          <cell r="AP16">
            <v>0</v>
          </cell>
          <cell r="AQ16">
            <v>7308.0228291103649</v>
          </cell>
          <cell r="AR16">
            <v>0.39221041268489232</v>
          </cell>
          <cell r="AS16">
            <v>5854.2816329026627</v>
          </cell>
          <cell r="AT16">
            <v>0.37966867317405351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581.49647848307995</v>
          </cell>
          <cell r="BD16">
            <v>0.50964341523222823</v>
          </cell>
          <cell r="BE16">
            <v>0</v>
          </cell>
          <cell r="BF16">
            <v>0</v>
          </cell>
          <cell r="BG16">
            <v>872.24471772461993</v>
          </cell>
          <cell r="BH16">
            <v>5.4309025856379858</v>
          </cell>
        </row>
        <row r="18">
          <cell r="C18">
            <v>1248423.59822157</v>
          </cell>
          <cell r="E18">
            <v>339267.69669081731</v>
          </cell>
          <cell r="G18">
            <v>725144.88897638803</v>
          </cell>
          <cell r="I18">
            <v>9553.3507740220066</v>
          </cell>
          <cell r="K18">
            <v>13666.527636952194</v>
          </cell>
          <cell r="M18">
            <v>42739.991168506436</v>
          </cell>
          <cell r="O18">
            <v>8570.7074359867438</v>
          </cell>
          <cell r="Q18">
            <v>872.24471772461993</v>
          </cell>
          <cell r="S18">
            <v>1368.1682673816599</v>
          </cell>
          <cell r="U18">
            <v>39426.066990350846</v>
          </cell>
          <cell r="W18">
            <v>67813.955563455893</v>
          </cell>
          <cell r="AA18">
            <v>408953.00718372897</v>
          </cell>
          <cell r="AB18">
            <v>61.578034001626371</v>
          </cell>
          <cell r="AC18">
            <v>209569.3955334897</v>
          </cell>
          <cell r="AD18">
            <v>65.601873547568417</v>
          </cell>
          <cell r="AE18">
            <v>7463.6206057973432</v>
          </cell>
          <cell r="AF18">
            <v>60.345057291608562</v>
          </cell>
          <cell r="AG18">
            <v>1827.0867264824801</v>
          </cell>
          <cell r="AH18">
            <v>55.046106179422218</v>
          </cell>
          <cell r="AI18">
            <v>313387.52383987757</v>
          </cell>
          <cell r="AJ18">
            <v>70.71321638362059</v>
          </cell>
          <cell r="AK18">
            <v>61287.528114413639</v>
          </cell>
          <cell r="AL18">
            <v>71.657884763489193</v>
          </cell>
          <cell r="AM18">
            <v>115010.86204037035</v>
          </cell>
          <cell r="AN18">
            <v>69.230755852651839</v>
          </cell>
          <cell r="AO18">
            <v>1986.58488555656</v>
          </cell>
          <cell r="AP18">
            <v>72.756145745531313</v>
          </cell>
          <cell r="AQ18">
            <v>1248423.59822157</v>
          </cell>
          <cell r="AR18">
            <v>67.000985918327586</v>
          </cell>
          <cell r="AS18">
            <v>999941.30836279097</v>
          </cell>
          <cell r="AT18">
            <v>64.849355327272178</v>
          </cell>
          <cell r="AU18">
            <v>3390.4244712161799</v>
          </cell>
          <cell r="AV18">
            <v>67.126666137424891</v>
          </cell>
          <cell r="AW18">
            <v>6977.9577417969631</v>
          </cell>
          <cell r="AX18">
            <v>82.75862068965516</v>
          </cell>
          <cell r="AY18">
            <v>54660.668977409594</v>
          </cell>
          <cell r="AZ18">
            <v>78.991596638655466</v>
          </cell>
          <cell r="BA18">
            <v>28800.296098858475</v>
          </cell>
          <cell r="BB18">
            <v>74.449753846478643</v>
          </cell>
          <cell r="BC18">
            <v>87100.448409615652</v>
          </cell>
          <cell r="BD18">
            <v>76.337813964984591</v>
          </cell>
          <cell r="BE18">
            <v>55326.208090390115</v>
          </cell>
          <cell r="BF18">
            <v>79.238616867051931</v>
          </cell>
          <cell r="BG18">
            <v>12226.28606949087</v>
          </cell>
          <cell r="BH18">
            <v>76.125159921588676</v>
          </cell>
        </row>
        <row r="19">
          <cell r="C19">
            <v>614867.7863907913</v>
          </cell>
          <cell r="E19">
            <v>230123.71761432066</v>
          </cell>
          <cell r="G19">
            <v>324090.0830478578</v>
          </cell>
          <cell r="I19">
            <v>5482.8754246404405</v>
          </cell>
          <cell r="K19">
            <v>5026.7627016036204</v>
          </cell>
          <cell r="M19">
            <v>10757.684851936989</v>
          </cell>
          <cell r="O19">
            <v>4474.9596454913608</v>
          </cell>
          <cell r="Q19">
            <v>872.24471772461993</v>
          </cell>
          <cell r="S19">
            <v>497.36889312124003</v>
          </cell>
          <cell r="U19">
            <v>18009.421587887959</v>
          </cell>
          <cell r="W19">
            <v>15532.667906209617</v>
          </cell>
          <cell r="AA19">
            <v>255168.56443535566</v>
          </cell>
          <cell r="AB19">
            <v>38.421965998375185</v>
          </cell>
          <cell r="AC19">
            <v>109887.02270665395</v>
          </cell>
          <cell r="AD19">
            <v>34.398126452431882</v>
          </cell>
          <cell r="AE19">
            <v>4904.6178892470816</v>
          </cell>
          <cell r="AF19">
            <v>39.654942708391431</v>
          </cell>
          <cell r="AG19">
            <v>1492.1066793637201</v>
          </cell>
          <cell r="AH19">
            <v>44.953893820577775</v>
          </cell>
          <cell r="AI19">
            <v>129793.45401261342</v>
          </cell>
          <cell r="AJ19">
            <v>29.286783616379424</v>
          </cell>
          <cell r="AK19">
            <v>24240.433416542164</v>
          </cell>
          <cell r="AL19">
            <v>28.342115236510868</v>
          </cell>
          <cell r="AM19">
            <v>51115.970786870545</v>
          </cell>
          <cell r="AN19">
            <v>30.76924414734804</v>
          </cell>
          <cell r="AO19">
            <v>743.88532448555998</v>
          </cell>
          <cell r="AP19">
            <v>27.24385425446868</v>
          </cell>
          <cell r="AQ19">
            <v>614867.7863907913</v>
          </cell>
          <cell r="AR19">
            <v>32.999014081669955</v>
          </cell>
          <cell r="AS19">
            <v>542003.5626639222</v>
          </cell>
          <cell r="AT19">
            <v>35.150644672724916</v>
          </cell>
          <cell r="AU19">
            <v>1660.3618500873999</v>
          </cell>
          <cell r="AV19">
            <v>32.873333862575073</v>
          </cell>
          <cell r="AW19">
            <v>1453.7411962076999</v>
          </cell>
          <cell r="AX19">
            <v>17.241379310344815</v>
          </cell>
          <cell r="AY19">
            <v>14537.411962077014</v>
          </cell>
          <cell r="AZ19">
            <v>21.008403361344534</v>
          </cell>
          <cell r="BA19">
            <v>9883.9098398837687</v>
          </cell>
          <cell r="BB19">
            <v>25.55024615352135</v>
          </cell>
          <cell r="BC19">
            <v>26998.245128514431</v>
          </cell>
          <cell r="BD19">
            <v>23.662186035015392</v>
          </cell>
          <cell r="BE19">
            <v>14496.070841128194</v>
          </cell>
          <cell r="BF19">
            <v>20.761383132948062</v>
          </cell>
          <cell r="BG19">
            <v>3834.4829089708201</v>
          </cell>
          <cell r="BH19">
            <v>23.874840078411285</v>
          </cell>
        </row>
        <row r="21">
          <cell r="C21">
            <v>368417.87977236684</v>
          </cell>
          <cell r="E21">
            <v>38761.40300107059</v>
          </cell>
          <cell r="G21">
            <v>223766.40441836958</v>
          </cell>
          <cell r="I21">
            <v>4610.6307069158192</v>
          </cell>
          <cell r="K21">
            <v>3323.6143871032</v>
          </cell>
          <cell r="M21">
            <v>31982.30631656944</v>
          </cell>
          <cell r="O21">
            <v>2816.04313886816</v>
          </cell>
          <cell r="Q21">
            <v>0</v>
          </cell>
          <cell r="S21">
            <v>788.11713236278001</v>
          </cell>
          <cell r="U21">
            <v>23243.817079809767</v>
          </cell>
          <cell r="W21">
            <v>39125.54359129729</v>
          </cell>
          <cell r="AA21">
            <v>35970.378745250215</v>
          </cell>
          <cell r="AB21">
            <v>5.4162340575020558</v>
          </cell>
          <cell r="AC21">
            <v>32563.378040730517</v>
          </cell>
          <cell r="AD21">
            <v>10.193371045765586</v>
          </cell>
          <cell r="AE21">
            <v>1579.1249516539601</v>
          </cell>
          <cell r="AF21">
            <v>12.76758167532642</v>
          </cell>
          <cell r="AG21">
            <v>829.45825331159995</v>
          </cell>
          <cell r="AH21">
            <v>24.989753590455106</v>
          </cell>
          <cell r="AI21">
            <v>143678.20647629449</v>
          </cell>
          <cell r="AJ21">
            <v>32.419759343578278</v>
          </cell>
          <cell r="AK21">
            <v>24396.201094957949</v>
          </cell>
          <cell r="AL21">
            <v>28.524240094425789</v>
          </cell>
          <cell r="AM21">
            <v>49319.634407136757</v>
          </cell>
          <cell r="AN21">
            <v>29.687939972000375</v>
          </cell>
          <cell r="AO21">
            <v>0</v>
          </cell>
          <cell r="AP21">
            <v>0</v>
          </cell>
          <cell r="AQ21">
            <v>368417.87977236684</v>
          </cell>
          <cell r="AR21">
            <v>19.772424367700463</v>
          </cell>
          <cell r="AS21">
            <v>210112.12414250511</v>
          </cell>
          <cell r="AT21">
            <v>13.626435554897276</v>
          </cell>
          <cell r="AU21">
            <v>872.24471772461993</v>
          </cell>
          <cell r="AV21">
            <v>17.269483645459349</v>
          </cell>
          <cell r="AW21">
            <v>1744.4894354492399</v>
          </cell>
          <cell r="AX21">
            <v>20.689655172413779</v>
          </cell>
          <cell r="AY21">
            <v>27911.830967187874</v>
          </cell>
          <cell r="AZ21">
            <v>40.336134453781511</v>
          </cell>
          <cell r="BA21">
            <v>13124.926935953734</v>
          </cell>
          <cell r="BB21">
            <v>33.928386579105435</v>
          </cell>
          <cell r="BC21">
            <v>60434.292641291577</v>
          </cell>
          <cell r="BD21">
            <v>52.966682410868557</v>
          </cell>
          <cell r="BE21">
            <v>47766.753870110064</v>
          </cell>
          <cell r="BF21">
            <v>68.411908922307859</v>
          </cell>
          <cell r="BG21">
            <v>6451.217062144684</v>
          </cell>
          <cell r="BH21">
            <v>40.167547835325266</v>
          </cell>
        </row>
        <row r="22">
          <cell r="C22">
            <v>371691.11353491608</v>
          </cell>
          <cell r="E22">
            <v>77113.815773910173</v>
          </cell>
          <cell r="G22">
            <v>232328.66317911388</v>
          </cell>
          <cell r="I22">
            <v>5482.8754246404405</v>
          </cell>
          <cell r="K22">
            <v>2783.45902956894</v>
          </cell>
          <cell r="M22">
            <v>13374.419005110853</v>
          </cell>
          <cell r="O22">
            <v>3977.5907523701198</v>
          </cell>
          <cell r="Q22">
            <v>290.74823924153998</v>
          </cell>
          <cell r="S22">
            <v>247.96177482851999</v>
          </cell>
          <cell r="U22">
            <v>14146.579028824575</v>
          </cell>
          <cell r="W22">
            <v>21945.001327308164</v>
          </cell>
          <cell r="AA22">
            <v>71645.067881986572</v>
          </cell>
          <cell r="AB22">
            <v>10.787944699239588</v>
          </cell>
          <cell r="AC22">
            <v>60220.743648413038</v>
          </cell>
          <cell r="AD22">
            <v>18.851004459438887</v>
          </cell>
          <cell r="AE22">
            <v>2410.0285484297597</v>
          </cell>
          <cell r="AF22">
            <v>19.485624807407977</v>
          </cell>
          <cell r="AG22">
            <v>497.36889312124003</v>
          </cell>
          <cell r="AH22">
            <v>14.984631273525926</v>
          </cell>
          <cell r="AI22">
            <v>122624.13621326326</v>
          </cell>
          <cell r="AJ22">
            <v>27.669088327630725</v>
          </cell>
          <cell r="AK22">
            <v>24769.546625232728</v>
          </cell>
          <cell r="AL22">
            <v>28.960758776260214</v>
          </cell>
          <cell r="AM22">
            <v>45472.000125580867</v>
          </cell>
          <cell r="AN22">
            <v>27.371857605248024</v>
          </cell>
          <cell r="AO22">
            <v>495.92354965703998</v>
          </cell>
          <cell r="AP22">
            <v>18.162569502979121</v>
          </cell>
          <cell r="AQ22">
            <v>371691.11353491608</v>
          </cell>
          <cell r="AR22">
            <v>19.94809381959513</v>
          </cell>
          <cell r="AS22">
            <v>286569.78660856065</v>
          </cell>
          <cell r="AT22">
            <v>18.584956699375258</v>
          </cell>
          <cell r="AU22">
            <v>1120.2064925531399</v>
          </cell>
          <cell r="AV22">
            <v>22.178853376319836</v>
          </cell>
          <cell r="AW22">
            <v>2035.2376746907798</v>
          </cell>
          <cell r="AX22">
            <v>24.137931034482744</v>
          </cell>
          <cell r="AY22">
            <v>19770.880268424742</v>
          </cell>
          <cell r="AZ22">
            <v>28.571428571428566</v>
          </cell>
          <cell r="BA22">
            <v>12683.759185127492</v>
          </cell>
          <cell r="BB22">
            <v>32.787952802269366</v>
          </cell>
          <cell r="BC22">
            <v>31318.127596188719</v>
          </cell>
          <cell r="BD22">
            <v>27.448278875973863</v>
          </cell>
          <cell r="BE22">
            <v>13623.826123403573</v>
          </cell>
          <cell r="BF22">
            <v>19.51214760086221</v>
          </cell>
          <cell r="BG22">
            <v>4569.2895859670007</v>
          </cell>
          <cell r="BH22">
            <v>28.450005053273902</v>
          </cell>
        </row>
        <row r="23">
          <cell r="C23">
            <v>371824.70299103588</v>
          </cell>
          <cell r="E23">
            <v>115952.44392778086</v>
          </cell>
          <cell r="G23">
            <v>215717.59997678918</v>
          </cell>
          <cell r="I23">
            <v>2616.7341531738598</v>
          </cell>
          <cell r="K23">
            <v>5732.2825429331624</v>
          </cell>
          <cell r="M23">
            <v>5233.4683063477205</v>
          </cell>
          <cell r="O23">
            <v>3105.3460346454999</v>
          </cell>
          <cell r="Q23">
            <v>1162.9929569661599</v>
          </cell>
          <cell r="S23">
            <v>247.96177482851999</v>
          </cell>
          <cell r="U23">
            <v>9566.6805010395874</v>
          </cell>
          <cell r="W23">
            <v>12489.192816529972</v>
          </cell>
          <cell r="AA23">
            <v>119834.15822415469</v>
          </cell>
          <cell r="AB23">
            <v>18.044009311730193</v>
          </cell>
          <cell r="AC23">
            <v>75366.72057069221</v>
          </cell>
          <cell r="AD23">
            <v>23.592176042629177</v>
          </cell>
          <cell r="AE23">
            <v>4181.8654975330801</v>
          </cell>
          <cell r="AF23">
            <v>33.811326481201235</v>
          </cell>
          <cell r="AG23">
            <v>247.96177482851999</v>
          </cell>
          <cell r="AH23">
            <v>7.4705431262841477</v>
          </cell>
          <cell r="AI23">
            <v>93169.173248539155</v>
          </cell>
          <cell r="AJ23">
            <v>21.022827671892934</v>
          </cell>
          <cell r="AK23">
            <v>19169.438907061318</v>
          </cell>
          <cell r="AL23">
            <v>22.413066515239212</v>
          </cell>
          <cell r="AM23">
            <v>37887.890115545015</v>
          </cell>
          <cell r="AN23">
            <v>22.806604731305178</v>
          </cell>
          <cell r="AO23">
            <v>993.29244277828002</v>
          </cell>
          <cell r="AP23">
            <v>36.378072872765657</v>
          </cell>
          <cell r="AQ23">
            <v>371824.70299103588</v>
          </cell>
          <cell r="AR23">
            <v>19.955263361472642</v>
          </cell>
          <cell r="AS23">
            <v>329250.07630632468</v>
          </cell>
          <cell r="AT23">
            <v>21.352908427075086</v>
          </cell>
          <cell r="AU23">
            <v>540.15535753426002</v>
          </cell>
          <cell r="AV23">
            <v>10.694480486255232</v>
          </cell>
          <cell r="AW23">
            <v>2325.9859139323198</v>
          </cell>
          <cell r="AX23">
            <v>27.586206896551708</v>
          </cell>
          <cell r="AY23">
            <v>10466.936612695448</v>
          </cell>
          <cell r="AZ23">
            <v>15.126050420168061</v>
          </cell>
          <cell r="BA23">
            <v>8349.0166961070263</v>
          </cell>
          <cell r="BB23">
            <v>21.582494699071702</v>
          </cell>
          <cell r="BC23">
            <v>12502.174287386231</v>
          </cell>
          <cell r="BD23">
            <v>10.957333427492918</v>
          </cell>
          <cell r="BE23">
            <v>6396.4612633138822</v>
          </cell>
          <cell r="BF23">
            <v>9.1610605686295781</v>
          </cell>
          <cell r="BG23">
            <v>1993.8965537419599</v>
          </cell>
          <cell r="BH23">
            <v>12.414701664757622</v>
          </cell>
        </row>
        <row r="24">
          <cell r="C24">
            <v>369705.05221608561</v>
          </cell>
          <cell r="E24">
            <v>149106.13761687619</v>
          </cell>
          <cell r="G24">
            <v>197446.86084975983</v>
          </cell>
          <cell r="I24">
            <v>1162.9929569661599</v>
          </cell>
          <cell r="K24">
            <v>4610.6307069158192</v>
          </cell>
          <cell r="M24">
            <v>2325.9859139323198</v>
          </cell>
          <cell r="O24">
            <v>1239.8088741426</v>
          </cell>
          <cell r="Q24">
            <v>0</v>
          </cell>
          <cell r="S24">
            <v>290.74823924153998</v>
          </cell>
          <cell r="U24">
            <v>7514.728433854465</v>
          </cell>
          <cell r="W24">
            <v>6007.158624390042</v>
          </cell>
          <cell r="AA24">
            <v>183294.1871884501</v>
          </cell>
          <cell r="AB24">
            <v>27.599493077990793</v>
          </cell>
          <cell r="AC24">
            <v>77268.046632382873</v>
          </cell>
          <cell r="AD24">
            <v>24.18735145721778</v>
          </cell>
          <cell r="AE24">
            <v>1828.5320699466799</v>
          </cell>
          <cell r="AF24">
            <v>14.784094523074703</v>
          </cell>
          <cell r="AG24">
            <v>1245.5902479994002</v>
          </cell>
          <cell r="AH24">
            <v>37.526895715251264</v>
          </cell>
          <cell r="AI24">
            <v>59366.22301864146</v>
          </cell>
          <cell r="AJ24">
            <v>13.395480849902592</v>
          </cell>
          <cell r="AK24">
            <v>10738.752105495128</v>
          </cell>
          <cell r="AL24">
            <v>12.555837778979889</v>
          </cell>
          <cell r="AM24">
            <v>21814.251237412995</v>
          </cell>
          <cell r="AN24">
            <v>13.131082358078846</v>
          </cell>
          <cell r="AO24">
            <v>247.96177482851999</v>
          </cell>
          <cell r="AP24">
            <v>9.0812847514895605</v>
          </cell>
          <cell r="AQ24">
            <v>369705.05221608561</v>
          </cell>
          <cell r="AR24">
            <v>19.841504944917133</v>
          </cell>
          <cell r="AS24">
            <v>349964.98907765601</v>
          </cell>
          <cell r="AT24">
            <v>22.696336013921144</v>
          </cell>
          <cell r="AU24">
            <v>1908.3236249159199</v>
          </cell>
          <cell r="AV24">
            <v>37.782703593435556</v>
          </cell>
          <cell r="AW24">
            <v>581.49647848307995</v>
          </cell>
          <cell r="AX24">
            <v>6.8965517241379271</v>
          </cell>
          <cell r="AY24">
            <v>5524.2165455892609</v>
          </cell>
          <cell r="AZ24">
            <v>7.9831932773109155</v>
          </cell>
          <cell r="BA24">
            <v>2823.3548070535599</v>
          </cell>
          <cell r="BB24">
            <v>7.2984690742377856</v>
          </cell>
          <cell r="BC24">
            <v>6105.7130240723418</v>
          </cell>
          <cell r="BD24">
            <v>5.3512558599383979</v>
          </cell>
          <cell r="BE24">
            <v>1453.7411962076999</v>
          </cell>
          <cell r="BF24">
            <v>2.0820592201430852</v>
          </cell>
          <cell r="BG24">
            <v>1343.2174621076199</v>
          </cell>
          <cell r="BH24">
            <v>8.3633446437648313</v>
          </cell>
        </row>
        <row r="25">
          <cell r="C25">
            <v>371029.34686573019</v>
          </cell>
          <cell r="E25">
            <v>184232.14640916119</v>
          </cell>
          <cell r="G25">
            <v>175031.36314050376</v>
          </cell>
          <cell r="I25">
            <v>1162.9929569661599</v>
          </cell>
          <cell r="K25">
            <v>2243.3036720346799</v>
          </cell>
          <cell r="M25">
            <v>581.49647848307995</v>
          </cell>
          <cell r="O25">
            <v>1906.8782814517199</v>
          </cell>
          <cell r="Q25">
            <v>290.74823924153998</v>
          </cell>
          <cell r="S25">
            <v>290.74823924153998</v>
          </cell>
          <cell r="U25">
            <v>2382.1870562273202</v>
          </cell>
          <cell r="W25">
            <v>2907.4823924153998</v>
          </cell>
          <cell r="AA25">
            <v>247903.83106798423</v>
          </cell>
          <cell r="AB25">
            <v>37.32807992723604</v>
          </cell>
          <cell r="AC25">
            <v>72377.167497837334</v>
          </cell>
          <cell r="AD25">
            <v>22.656351027960802</v>
          </cell>
          <cell r="AE25">
            <v>2368.6874274809402</v>
          </cell>
          <cell r="AF25">
            <v>19.151372512989628</v>
          </cell>
          <cell r="AG25">
            <v>498.81423658544003</v>
          </cell>
          <cell r="AH25">
            <v>15.028176294483556</v>
          </cell>
          <cell r="AI25">
            <v>22889.497699544962</v>
          </cell>
          <cell r="AJ25">
            <v>5.1648195304906652</v>
          </cell>
          <cell r="AK25">
            <v>6454.0227982086835</v>
          </cell>
          <cell r="AL25">
            <v>7.5460968350949553</v>
          </cell>
          <cell r="AM25">
            <v>10470.063984599228</v>
          </cell>
          <cell r="AN25">
            <v>6.3024520520940017</v>
          </cell>
          <cell r="AO25">
            <v>993.29244277828002</v>
          </cell>
          <cell r="AP25">
            <v>36.378072872765657</v>
          </cell>
          <cell r="AQ25">
            <v>371029.34686573019</v>
          </cell>
          <cell r="AR25">
            <v>19.912577814173169</v>
          </cell>
          <cell r="AS25">
            <v>357459.84333413182</v>
          </cell>
          <cell r="AT25">
            <v>23.182401008675793</v>
          </cell>
          <cell r="AU25">
            <v>609.85612857564001</v>
          </cell>
          <cell r="AV25">
            <v>12.074478898529987</v>
          </cell>
          <cell r="AW25">
            <v>1162.9929569661599</v>
          </cell>
          <cell r="AX25">
            <v>13.793103448275854</v>
          </cell>
          <cell r="AY25">
            <v>4942.7200671061801</v>
          </cell>
          <cell r="AZ25">
            <v>7.1428571428571344</v>
          </cell>
          <cell r="BA25">
            <v>1703.1483145004199</v>
          </cell>
          <cell r="BB25">
            <v>4.4026968453156643</v>
          </cell>
          <cell r="BC25">
            <v>2866.1412714665798</v>
          </cell>
          <cell r="BD25">
            <v>2.5119843028778921</v>
          </cell>
          <cell r="BE25">
            <v>581.49647848307995</v>
          </cell>
          <cell r="BF25">
            <v>0.83282368805723395</v>
          </cell>
          <cell r="BG25">
            <v>1703.1483145004199</v>
          </cell>
          <cell r="BH25">
            <v>10.604400802878292</v>
          </cell>
        </row>
        <row r="26">
          <cell r="C26">
            <v>10623.289232247927</v>
          </cell>
          <cell r="E26">
            <v>4225.4675763342402</v>
          </cell>
          <cell r="G26">
            <v>4944.0804597059814</v>
          </cell>
          <cell r="I26">
            <v>0</v>
          </cell>
          <cell r="K26">
            <v>0</v>
          </cell>
          <cell r="M26">
            <v>0</v>
          </cell>
          <cell r="O26">
            <v>0</v>
          </cell>
          <cell r="Q26">
            <v>0</v>
          </cell>
          <cell r="S26">
            <v>0</v>
          </cell>
          <cell r="U26">
            <v>581.49647848307995</v>
          </cell>
          <cell r="W26">
            <v>872.24471772461993</v>
          </cell>
          <cell r="AA26">
            <v>5473.9485112620405</v>
          </cell>
          <cell r="AB26">
            <v>0.82423892630335738</v>
          </cell>
          <cell r="AC26">
            <v>1660.3618500873999</v>
          </cell>
          <cell r="AD26">
            <v>0.51974596698798148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1453.7411962076999</v>
          </cell>
          <cell r="AJ26">
            <v>0.32802427650483806</v>
          </cell>
          <cell r="AK26">
            <v>0</v>
          </cell>
          <cell r="AL26">
            <v>0</v>
          </cell>
          <cell r="AM26">
            <v>1162.9929569661599</v>
          </cell>
          <cell r="AN26">
            <v>0.70006328127352047</v>
          </cell>
          <cell r="AO26">
            <v>0</v>
          </cell>
          <cell r="AP26">
            <v>0</v>
          </cell>
          <cell r="AQ26">
            <v>10623.289232247927</v>
          </cell>
          <cell r="AR26">
            <v>0.57013569214016058</v>
          </cell>
          <cell r="AS26">
            <v>8588.0515575571444</v>
          </cell>
          <cell r="AT26">
            <v>0.55696229605397563</v>
          </cell>
          <cell r="AU26">
            <v>0</v>
          </cell>
          <cell r="AV26">
            <v>0</v>
          </cell>
          <cell r="AW26">
            <v>581.49647848307995</v>
          </cell>
          <cell r="AX26">
            <v>6.8965517241379271</v>
          </cell>
          <cell r="AY26">
            <v>581.49647848307995</v>
          </cell>
          <cell r="AZ26">
            <v>0.84033613445378041</v>
          </cell>
          <cell r="BA26">
            <v>0</v>
          </cell>
          <cell r="BB26">
            <v>0</v>
          </cell>
          <cell r="BC26">
            <v>872.24471772461993</v>
          </cell>
          <cell r="BD26">
            <v>0.76446512284834234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</row>
        <row r="33">
          <cell r="C33">
            <v>1898965.9393567184</v>
          </cell>
          <cell r="D33">
            <v>139575.79154806022</v>
          </cell>
          <cell r="E33">
            <v>4.4949156057214656</v>
          </cell>
          <cell r="F33">
            <v>3.7680286300862074</v>
          </cell>
          <cell r="G33">
            <v>1.8859894320976598</v>
          </cell>
          <cell r="H33">
            <v>1.5369569174957207</v>
          </cell>
          <cell r="I33">
            <v>6.7028217972104489</v>
          </cell>
          <cell r="J33">
            <v>1.4964698897369351</v>
          </cell>
          <cell r="K33">
            <v>1.1833977145105827</v>
          </cell>
          <cell r="L33">
            <v>4.8915230974262709</v>
          </cell>
        </row>
        <row r="34">
          <cell r="C34">
            <v>933100.28859632113</v>
          </cell>
          <cell r="D34">
            <v>60783.018713602767</v>
          </cell>
          <cell r="E34">
            <v>4.2721602220618555</v>
          </cell>
          <cell r="F34">
            <v>3.9923347253749433</v>
          </cell>
          <cell r="G34">
            <v>2.0060330809839768</v>
          </cell>
          <cell r="H34">
            <v>1.4175710779750599</v>
          </cell>
          <cell r="I34">
            <v>6.1071222430144898</v>
          </cell>
          <cell r="J34">
            <v>1.3460007510454339</v>
          </cell>
          <cell r="K34">
            <v>1.1532661583869113</v>
          </cell>
          <cell r="L34">
            <v>4.8952832772210053</v>
          </cell>
        </row>
        <row r="35">
          <cell r="C35">
            <v>257384.32227200703</v>
          </cell>
          <cell r="D35">
            <v>19093.056661796039</v>
          </cell>
          <cell r="E35">
            <v>4.2813102119460442</v>
          </cell>
          <cell r="F35">
            <v>4.0486111111111089</v>
          </cell>
          <cell r="G35">
            <v>2.0809248554913293</v>
          </cell>
          <cell r="H35">
            <v>1.4500750255586554</v>
          </cell>
          <cell r="I35">
            <v>6.2987012987012969</v>
          </cell>
          <cell r="J35">
            <v>1.4025974025974026</v>
          </cell>
          <cell r="K35">
            <v>1.2077922077922076</v>
          </cell>
          <cell r="L35">
            <v>4.8679653679653692</v>
          </cell>
        </row>
        <row r="36">
          <cell r="C36">
            <v>164581.01809518351</v>
          </cell>
          <cell r="D36">
            <v>15751.621749363581</v>
          </cell>
          <cell r="E36">
            <v>4.1132282084975893</v>
          </cell>
          <cell r="F36">
            <v>3.6177053512442181</v>
          </cell>
          <cell r="G36">
            <v>1.9137100306614125</v>
          </cell>
          <cell r="H36">
            <v>1.6082083854876186</v>
          </cell>
          <cell r="I36">
            <v>5.5446224256292886</v>
          </cell>
          <cell r="J36">
            <v>1.1029748283752856</v>
          </cell>
          <cell r="K36">
            <v>1.0228832951945075</v>
          </cell>
          <cell r="L36">
            <v>5.1689549961861125</v>
          </cell>
        </row>
        <row r="37">
          <cell r="C37">
            <v>511134.9482290842</v>
          </cell>
          <cell r="D37">
            <v>25938.340302442812</v>
          </cell>
          <cell r="E37">
            <v>4.3187274324192302</v>
          </cell>
          <cell r="F37">
            <v>4.0862581796549753</v>
          </cell>
          <cell r="G37">
            <v>1.998048209231972</v>
          </cell>
          <cell r="H37">
            <v>1.3394009462346768</v>
          </cell>
          <cell r="I37">
            <v>6.3076923076923084</v>
          </cell>
          <cell r="J37">
            <v>1.4519230769230771</v>
          </cell>
          <cell r="K37">
            <v>1.1923076923076923</v>
          </cell>
          <cell r="L37">
            <v>4.749198717948719</v>
          </cell>
        </row>
        <row r="38">
          <cell r="C38">
            <v>965865.6507603972</v>
          </cell>
          <cell r="D38">
            <v>78792.772834457443</v>
          </cell>
          <cell r="E38">
            <v>4.710114388922328</v>
          </cell>
          <cell r="F38">
            <v>3.5509515039901718</v>
          </cell>
          <cell r="G38">
            <v>1.7700180614087917</v>
          </cell>
          <cell r="H38">
            <v>1.6524951729601836</v>
          </cell>
          <cell r="I38">
            <v>7.1623616236162331</v>
          </cell>
          <cell r="J38">
            <v>1.612546125461255</v>
          </cell>
          <cell r="K38">
            <v>1.2066420664206645</v>
          </cell>
          <cell r="L38">
            <v>4.8886223862238616</v>
          </cell>
        </row>
        <row r="40">
          <cell r="C40">
            <v>349517.32600836747</v>
          </cell>
          <cell r="D40">
            <v>39688.046551815867</v>
          </cell>
          <cell r="E40">
            <v>4.7876469119587393</v>
          </cell>
          <cell r="F40">
            <v>3.2939320087554154</v>
          </cell>
          <cell r="G40">
            <v>1.7305099428045287</v>
          </cell>
          <cell r="H40">
            <v>1.8361768859568512</v>
          </cell>
          <cell r="I40">
            <v>7.560594910955631</v>
          </cell>
          <cell r="J40">
            <v>1.6380918824410453</v>
          </cell>
          <cell r="K40">
            <v>1.2405268068150823</v>
          </cell>
          <cell r="L40">
            <v>5.1889578869586455</v>
          </cell>
        </row>
        <row r="41">
          <cell r="C41">
            <v>1055843.8368238457</v>
          </cell>
          <cell r="D41">
            <v>84945.51174748785</v>
          </cell>
          <cell r="E41">
            <v>4.6227348074595387</v>
          </cell>
          <cell r="F41">
            <v>3.6585868552125183</v>
          </cell>
          <cell r="G41">
            <v>1.8466313073530911</v>
          </cell>
          <cell r="H41">
            <v>1.6073655986651982</v>
          </cell>
          <cell r="I41">
            <v>6.527113945741938</v>
          </cell>
          <cell r="J41">
            <v>1.4906131926675943</v>
          </cell>
          <cell r="K41">
            <v>1.1799991637805503</v>
          </cell>
          <cell r="L41">
            <v>4.7633283537707563</v>
          </cell>
        </row>
        <row r="42">
          <cell r="C42">
            <v>364685.2034462695</v>
          </cell>
          <cell r="D42">
            <v>13006.99531721198</v>
          </cell>
          <cell r="E42">
            <v>4.066832134997397</v>
          </cell>
          <cell r="F42">
            <v>4.1227941865061464</v>
          </cell>
          <cell r="G42">
            <v>1.9972089730935387</v>
          </cell>
          <cell r="H42">
            <v>1.2606721489324679</v>
          </cell>
          <cell r="I42">
            <v>5.5607068106807702</v>
          </cell>
          <cell r="J42">
            <v>1.1764564934454862</v>
          </cell>
          <cell r="K42">
            <v>1.0585624093072874</v>
          </cell>
          <cell r="L42">
            <v>4.8793704066166841</v>
          </cell>
        </row>
        <row r="43">
          <cell r="C43">
            <v>121362.1431307927</v>
          </cell>
          <cell r="D43">
            <v>966.89629404003995</v>
          </cell>
          <cell r="E43">
            <v>3.8016744707389494</v>
          </cell>
          <cell r="F43">
            <v>5.0468409996088877</v>
          </cell>
          <cell r="G43">
            <v>2.3404443109551649</v>
          </cell>
          <cell r="H43">
            <v>0.86085265707251091</v>
          </cell>
          <cell r="I43">
            <v>4</v>
          </cell>
          <cell r="J43">
            <v>1</v>
          </cell>
          <cell r="K43">
            <v>1</v>
          </cell>
          <cell r="L43">
            <v>4</v>
          </cell>
        </row>
        <row r="44">
          <cell r="C44">
            <v>7557.429947403085</v>
          </cell>
          <cell r="D44">
            <v>968.34163750424</v>
          </cell>
          <cell r="E44">
            <v>4.8888534528125103</v>
          </cell>
          <cell r="F44">
            <v>3.7141556332555083</v>
          </cell>
          <cell r="G44">
            <v>1.9104778890190122</v>
          </cell>
          <cell r="H44">
            <v>1.7742859518963821</v>
          </cell>
          <cell r="I44">
            <v>5</v>
          </cell>
          <cell r="J44">
            <v>1</v>
          </cell>
          <cell r="K44">
            <v>1</v>
          </cell>
          <cell r="L44">
            <v>5</v>
          </cell>
        </row>
        <row r="46">
          <cell r="C46">
            <v>1276056.0583266048</v>
          </cell>
          <cell r="D46">
            <v>95594.288110517737</v>
          </cell>
          <cell r="E46">
            <v>4.6361242533918539</v>
          </cell>
          <cell r="F46">
            <v>3.7300163024614617</v>
          </cell>
          <cell r="G46">
            <v>1.8705671693660357</v>
          </cell>
          <cell r="H46">
            <v>1.587744888983142</v>
          </cell>
          <cell r="I46">
            <v>6.6233667091741095</v>
          </cell>
          <cell r="J46">
            <v>1.5011410529053204</v>
          </cell>
          <cell r="K46">
            <v>1.1729949236666959</v>
          </cell>
          <cell r="L46">
            <v>4.8138606348841089</v>
          </cell>
        </row>
        <row r="47">
          <cell r="C47">
            <v>622909.88103006734</v>
          </cell>
          <cell r="D47">
            <v>43981.503437542131</v>
          </cell>
          <cell r="E47">
            <v>4.2056439858044143</v>
          </cell>
          <cell r="F47">
            <v>3.8451955663883446</v>
          </cell>
          <cell r="G47">
            <v>1.917582560399381</v>
          </cell>
          <cell r="H47">
            <v>1.4338547818050322</v>
          </cell>
          <cell r="I47">
            <v>6.8755183169730829</v>
          </cell>
          <cell r="J47">
            <v>1.4863170645074848</v>
          </cell>
          <cell r="K47">
            <v>1.2060082963997711</v>
          </cell>
          <cell r="L47">
            <v>5.0603233256897422</v>
          </cell>
        </row>
        <row r="49">
          <cell r="C49">
            <v>377568.42827871861</v>
          </cell>
          <cell r="D49">
            <v>51118.470613732839</v>
          </cell>
          <cell r="E49">
            <v>5.2702738371424251</v>
          </cell>
          <cell r="F49">
            <v>3.2343762336112101</v>
          </cell>
          <cell r="G49">
            <v>1.674662768273383</v>
          </cell>
          <cell r="H49">
            <v>2.0429148783435269</v>
          </cell>
          <cell r="I49">
            <v>7.5117824947699336</v>
          </cell>
          <cell r="J49">
            <v>1.7021916951809866</v>
          </cell>
          <cell r="K49">
            <v>1.2379895916266057</v>
          </cell>
          <cell r="L49">
            <v>4.900927724957044</v>
          </cell>
        </row>
        <row r="50">
          <cell r="C50">
            <v>377600.6449451978</v>
          </cell>
          <cell r="D50">
            <v>36694.845508187376</v>
          </cell>
          <cell r="E50">
            <v>4.9001992511421744</v>
          </cell>
          <cell r="F50">
            <v>3.4862377974295331</v>
          </cell>
          <cell r="G50">
            <v>1.7933876387018421</v>
          </cell>
          <cell r="H50">
            <v>1.7609009851041011</v>
          </cell>
          <cell r="I50">
            <v>6.8270129869423366</v>
          </cell>
          <cell r="J50">
            <v>1.5256049608419457</v>
          </cell>
          <cell r="K50">
            <v>1.225031400932127</v>
          </cell>
          <cell r="L50">
            <v>4.942153327644391</v>
          </cell>
        </row>
        <row r="51">
          <cell r="C51">
            <v>377580.9242028048</v>
          </cell>
          <cell r="D51">
            <v>31505.571123803409</v>
          </cell>
          <cell r="E51">
            <v>4.5992713383243995</v>
          </cell>
          <cell r="F51">
            <v>3.6053002110707095</v>
          </cell>
          <cell r="G51">
            <v>1.8597986381472498</v>
          </cell>
          <cell r="H51">
            <v>1.6474494693450725</v>
          </cell>
          <cell r="I51">
            <v>6.0872796582987023</v>
          </cell>
          <cell r="J51">
            <v>1.3063767683428087</v>
          </cell>
          <cell r="K51">
            <v>1.1176339099255903</v>
          </cell>
          <cell r="L51">
            <v>4.9871521239250063</v>
          </cell>
        </row>
        <row r="52">
          <cell r="C52">
            <v>377482.79476485925</v>
          </cell>
          <cell r="D52">
            <v>17777.174982865181</v>
          </cell>
          <cell r="E52">
            <v>4.1899685247791059</v>
          </cell>
          <cell r="F52">
            <v>3.8929184984238883</v>
          </cell>
          <cell r="G52">
            <v>1.9810683298854224</v>
          </cell>
          <cell r="H52">
            <v>1.3551351999661525</v>
          </cell>
          <cell r="I52">
            <v>5.4144391162866388</v>
          </cell>
          <cell r="J52">
            <v>1.2205349864982149</v>
          </cell>
          <cell r="K52">
            <v>1.082611619617257</v>
          </cell>
          <cell r="L52">
            <v>4.669639019173097</v>
          </cell>
        </row>
        <row r="53">
          <cell r="C53">
            <v>377819.10969362222</v>
          </cell>
          <cell r="D53">
            <v>2479.7293194711401</v>
          </cell>
          <cell r="E53">
            <v>3.5461853805455092</v>
          </cell>
          <cell r="F53">
            <v>4.6123207561596544</v>
          </cell>
          <cell r="G53">
            <v>2.1210362957861744</v>
          </cell>
          <cell r="H53">
            <v>0.90029692929867444</v>
          </cell>
          <cell r="I53">
            <v>5.2457276146637959</v>
          </cell>
          <cell r="J53">
            <v>1.2178283546082607</v>
          </cell>
          <cell r="K53">
            <v>1</v>
          </cell>
          <cell r="L53">
            <v>4.3241250141949674</v>
          </cell>
        </row>
        <row r="54">
          <cell r="C54">
            <v>10914.037471489468</v>
          </cell>
          <cell r="D54">
            <v>0</v>
          </cell>
          <cell r="E54">
            <v>3.4294800787950899</v>
          </cell>
          <cell r="F54">
            <v>3.9610924404308672</v>
          </cell>
          <cell r="G54">
            <v>1.8814148255845236</v>
          </cell>
          <cell r="H54">
            <v>0.88000001509809944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C56">
            <v>127750.89737911505</v>
          </cell>
          <cell r="D56">
            <v>9259.6510763294282</v>
          </cell>
          <cell r="E56">
            <v>3.3458405129768711</v>
          </cell>
          <cell r="F56">
            <v>2.7988189292808237</v>
          </cell>
          <cell r="G56">
            <v>1.3572162824041678</v>
          </cell>
          <cell r="H56">
            <v>1.6775450269590391</v>
          </cell>
          <cell r="I56">
            <v>4.786014265068693</v>
          </cell>
          <cell r="J56">
            <v>1.0627989622599889</v>
          </cell>
          <cell r="K56">
            <v>1.0313994811299945</v>
          </cell>
          <cell r="L56">
            <v>4.5766843908687287</v>
          </cell>
        </row>
        <row r="57">
          <cell r="C57">
            <v>146591.15167391143</v>
          </cell>
          <cell r="D57">
            <v>12292.999937147582</v>
          </cell>
          <cell r="E57">
            <v>3.9324630441978035</v>
          </cell>
          <cell r="F57">
            <v>3.1616571975438732</v>
          </cell>
          <cell r="G57">
            <v>1.4561752456951338</v>
          </cell>
          <cell r="H57">
            <v>1.6798132378004285</v>
          </cell>
          <cell r="I57">
            <v>4.7353466030087077</v>
          </cell>
          <cell r="J57">
            <v>1.0473030571427797</v>
          </cell>
          <cell r="K57">
            <v>1.0236515285713896</v>
          </cell>
          <cell r="L57">
            <v>4.5579601387232858</v>
          </cell>
        </row>
        <row r="58">
          <cell r="C58">
            <v>389474.28417152166</v>
          </cell>
          <cell r="D58">
            <v>40275.091289924487</v>
          </cell>
          <cell r="E58">
            <v>4.6629113820894954</v>
          </cell>
          <cell r="F58">
            <v>3.4730128011614179</v>
          </cell>
          <cell r="G58">
            <v>1.7382447309150399</v>
          </cell>
          <cell r="H58">
            <v>1.7636242446390376</v>
          </cell>
          <cell r="I58">
            <v>5.9812572317621155</v>
          </cell>
          <cell r="J58">
            <v>1.3131343860286673</v>
          </cell>
          <cell r="K58">
            <v>1.1062308304917827</v>
          </cell>
          <cell r="L58">
            <v>4.8870057221379914</v>
          </cell>
        </row>
        <row r="59">
          <cell r="C59">
            <v>386871.51508194028</v>
          </cell>
          <cell r="D59">
            <v>33680.791710969541</v>
          </cell>
          <cell r="E59">
            <v>4.9763137212669415</v>
          </cell>
          <cell r="F59">
            <v>3.8767606650135944</v>
          </cell>
          <cell r="G59">
            <v>2.0403126370219504</v>
          </cell>
          <cell r="H59">
            <v>1.6314911620692387</v>
          </cell>
          <cell r="I59">
            <v>7.2964873481958508</v>
          </cell>
          <cell r="J59">
            <v>1.6769090124759645</v>
          </cell>
          <cell r="K59">
            <v>1.252365487357268</v>
          </cell>
          <cell r="L59">
            <v>4.952914763616528</v>
          </cell>
        </row>
        <row r="60">
          <cell r="C60">
            <v>848278.09105019295</v>
          </cell>
          <cell r="D60">
            <v>44067.25753368892</v>
          </cell>
          <cell r="E60">
            <v>4.4684816917842634</v>
          </cell>
          <cell r="F60">
            <v>4.0828916097808099</v>
          </cell>
          <cell r="G60">
            <v>2.0373521891467936</v>
          </cell>
          <cell r="H60">
            <v>1.3496698604137631</v>
          </cell>
          <cell r="I60">
            <v>7.8601684803815726</v>
          </cell>
          <cell r="J60">
            <v>1.7425430869626743</v>
          </cell>
          <cell r="K60">
            <v>1.2777131949384961</v>
          </cell>
          <cell r="L60">
            <v>5.0079361457054201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rtada"/>
      <sheetName val="Resumen"/>
    </sheetNames>
    <sheetDataSet>
      <sheetData sheetId="0"/>
      <sheetData sheetId="1">
        <row r="49">
          <cell r="A49" t="str">
            <v>Fuente: Instituto Nacional de Estadística (INE). XLIV Encuesta Permanente de Hogares de Propósitos Múltiples, mayo 2013.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"/>
  <sheetViews>
    <sheetView tabSelected="1" workbookViewId="0"/>
  </sheetViews>
  <sheetFormatPr baseColWidth="10" defaultColWidth="10.28515625" defaultRowHeight="11.25"/>
  <cols>
    <col min="1" max="16384" width="10.28515625" style="26"/>
  </cols>
  <sheetData/>
  <phoneticPr fontId="2" type="noConversion"/>
  <printOptions horizontalCentered="1" verticalCentered="1"/>
  <pageMargins left="0.54" right="0" top="0" bottom="0" header="0" footer="0"/>
  <pageSetup paperSize="9" scale="96" firstPageNumber="8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4:W37"/>
  <sheetViews>
    <sheetView workbookViewId="0">
      <selection activeCell="H42" sqref="H42"/>
    </sheetView>
  </sheetViews>
  <sheetFormatPr baseColWidth="10" defaultRowHeight="12.75"/>
  <cols>
    <col min="1" max="1" width="19.28515625" customWidth="1"/>
    <col min="2" max="2" width="11.140625" bestFit="1" customWidth="1"/>
    <col min="3" max="3" width="7.5703125" bestFit="1" customWidth="1"/>
    <col min="4" max="4" width="9.42578125" bestFit="1" customWidth="1"/>
    <col min="5" max="5" width="6.5703125" bestFit="1" customWidth="1"/>
    <col min="6" max="6" width="11.140625" bestFit="1" customWidth="1"/>
    <col min="7" max="7" width="6.5703125" bestFit="1" customWidth="1"/>
    <col min="8" max="8" width="8.42578125" bestFit="1" customWidth="1"/>
    <col min="9" max="9" width="5.5703125" bestFit="1" customWidth="1"/>
    <col min="10" max="10" width="8.42578125" bestFit="1" customWidth="1"/>
    <col min="11" max="11" width="5.5703125" bestFit="1" customWidth="1"/>
    <col min="12" max="12" width="8.42578125" bestFit="1" customWidth="1"/>
    <col min="13" max="13" width="6.140625" bestFit="1" customWidth="1"/>
    <col min="14" max="14" width="8.42578125" bestFit="1" customWidth="1"/>
    <col min="15" max="15" width="5.5703125" bestFit="1" customWidth="1"/>
    <col min="16" max="16" width="7.5703125" bestFit="1" customWidth="1"/>
    <col min="17" max="17" width="6.140625" bestFit="1" customWidth="1"/>
    <col min="18" max="18" width="7.5703125" bestFit="1" customWidth="1"/>
    <col min="19" max="19" width="5.5703125" bestFit="1" customWidth="1"/>
    <col min="20" max="20" width="8.42578125" bestFit="1" customWidth="1"/>
    <col min="21" max="21" width="5.5703125" bestFit="1" customWidth="1"/>
    <col min="22" max="22" width="6.85546875" customWidth="1"/>
    <col min="23" max="23" width="5.5703125" bestFit="1" customWidth="1"/>
  </cols>
  <sheetData>
    <row r="4" spans="1:23">
      <c r="A4" s="40" t="s">
        <v>67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26.25" customHeight="1">
      <c r="A6" s="41" t="s">
        <v>70</v>
      </c>
      <c r="B6" s="43" t="s">
        <v>0</v>
      </c>
      <c r="C6" s="43"/>
      <c r="D6" s="43" t="s">
        <v>71</v>
      </c>
      <c r="E6" s="43">
        <v>0</v>
      </c>
      <c r="F6" s="43" t="s">
        <v>4</v>
      </c>
      <c r="G6" s="43">
        <v>0</v>
      </c>
      <c r="H6" s="43" t="s">
        <v>5</v>
      </c>
      <c r="I6" s="43">
        <v>0</v>
      </c>
      <c r="J6" s="43" t="s">
        <v>6</v>
      </c>
      <c r="K6" s="43">
        <v>0</v>
      </c>
      <c r="L6" s="43" t="s">
        <v>7</v>
      </c>
      <c r="M6" s="43">
        <v>0</v>
      </c>
      <c r="N6" s="43" t="s">
        <v>8</v>
      </c>
      <c r="O6" s="43">
        <v>0</v>
      </c>
      <c r="P6" s="43" t="s">
        <v>9</v>
      </c>
      <c r="Q6" s="43">
        <v>0</v>
      </c>
      <c r="R6" s="43" t="s">
        <v>10</v>
      </c>
      <c r="S6" s="43">
        <v>0</v>
      </c>
      <c r="T6" s="43" t="s">
        <v>34</v>
      </c>
      <c r="U6" s="43">
        <v>0</v>
      </c>
      <c r="V6" s="43" t="s">
        <v>11</v>
      </c>
      <c r="W6" s="43">
        <v>0</v>
      </c>
    </row>
    <row r="7" spans="1:23">
      <c r="A7" s="42"/>
      <c r="B7" s="5" t="s">
        <v>2</v>
      </c>
      <c r="C7" s="5" t="s">
        <v>3</v>
      </c>
      <c r="D7" s="5" t="s">
        <v>2</v>
      </c>
      <c r="E7" s="5" t="s">
        <v>3</v>
      </c>
      <c r="F7" s="5" t="s">
        <v>2</v>
      </c>
      <c r="G7" s="5" t="s">
        <v>3</v>
      </c>
      <c r="H7" s="5" t="s">
        <v>2</v>
      </c>
      <c r="I7" s="5" t="s">
        <v>3</v>
      </c>
      <c r="J7" s="5" t="s">
        <v>2</v>
      </c>
      <c r="K7" s="5" t="s">
        <v>3</v>
      </c>
      <c r="L7" s="5" t="s">
        <v>2</v>
      </c>
      <c r="M7" s="5" t="s">
        <v>3</v>
      </c>
      <c r="N7" s="5" t="s">
        <v>2</v>
      </c>
      <c r="O7" s="5" t="s">
        <v>3</v>
      </c>
      <c r="P7" s="5" t="s">
        <v>2</v>
      </c>
      <c r="Q7" s="5" t="s">
        <v>3</v>
      </c>
      <c r="R7" s="5" t="s">
        <v>2</v>
      </c>
      <c r="S7" s="5" t="s">
        <v>3</v>
      </c>
      <c r="T7" s="5" t="s">
        <v>2</v>
      </c>
      <c r="U7" s="5" t="s">
        <v>3</v>
      </c>
      <c r="V7" s="5" t="s">
        <v>2</v>
      </c>
      <c r="W7" s="5" t="s">
        <v>3</v>
      </c>
    </row>
    <row r="8" spans="1:23">
      <c r="A8" s="4" t="s">
        <v>38</v>
      </c>
      <c r="B8" s="6">
        <f>[1]vivienda!C5</f>
        <v>1863291.3846124068</v>
      </c>
      <c r="C8" s="27">
        <f>+C11+C15</f>
        <v>100</v>
      </c>
      <c r="D8" s="6">
        <f>[1]vivienda!E5</f>
        <v>569391.41430511756</v>
      </c>
      <c r="E8" s="27">
        <f>+D8/$B8*100</f>
        <v>30.558366716409186</v>
      </c>
      <c r="F8" s="6">
        <f>[1]vivienda!G5</f>
        <v>1049234.9720242429</v>
      </c>
      <c r="G8" s="27">
        <f>+F8/$B8*100</f>
        <v>56.310836871201431</v>
      </c>
      <c r="H8" s="6">
        <f>[1]vivienda!I5</f>
        <v>15036.226198662456</v>
      </c>
      <c r="I8" s="27">
        <f>+H8/$B8*100</f>
        <v>0.80697127260051293</v>
      </c>
      <c r="J8" s="6">
        <f>[1]vivienda!K5</f>
        <v>18693.29033855582</v>
      </c>
      <c r="K8" s="27">
        <f>+J8/$B8*100</f>
        <v>1.0032403140448325</v>
      </c>
      <c r="L8" s="6">
        <f>[1]vivienda!M5</f>
        <v>53497.676020443432</v>
      </c>
      <c r="M8" s="27">
        <f>+L8/$B8*100</f>
        <v>2.8711384844175498</v>
      </c>
      <c r="N8" s="6">
        <f>[1]vivienda!O5</f>
        <v>13045.667081478106</v>
      </c>
      <c r="O8" s="27">
        <f>+N8/$B8*100</f>
        <v>0.70014100796112499</v>
      </c>
      <c r="P8" s="6">
        <f>[1]vivienda!Q5</f>
        <v>1744.4894354492399</v>
      </c>
      <c r="Q8" s="27">
        <f>+P8/$B8*100</f>
        <v>9.362408101361562E-2</v>
      </c>
      <c r="R8" s="6">
        <f>[1]vivienda!S5</f>
        <v>1865.5371605029</v>
      </c>
      <c r="S8" s="27">
        <f>+R8/$B8*100</f>
        <v>0.10012052735868579</v>
      </c>
      <c r="T8" s="6">
        <f>[1]vivienda!U5</f>
        <v>57435.488578238808</v>
      </c>
      <c r="U8" s="27">
        <f>+T8/$B8*100</f>
        <v>3.0824748642406385</v>
      </c>
      <c r="V8" s="6">
        <f>[1]vivienda!W5</f>
        <v>83346.623469665516</v>
      </c>
      <c r="W8" s="27">
        <f>+V8/$B8*100</f>
        <v>4.4730858607497339</v>
      </c>
    </row>
    <row r="9" spans="1:23">
      <c r="A9" s="3"/>
      <c r="B9" s="7"/>
      <c r="C9" s="3"/>
      <c r="D9" s="7"/>
      <c r="E9" s="3"/>
      <c r="F9" s="7"/>
      <c r="G9" s="3"/>
      <c r="H9" s="7"/>
      <c r="I9" s="3"/>
      <c r="J9" s="7"/>
      <c r="K9" s="3"/>
      <c r="L9" s="7"/>
      <c r="M9" s="3"/>
      <c r="N9" s="7"/>
      <c r="O9" s="3"/>
      <c r="P9" s="7"/>
      <c r="Q9" s="3"/>
      <c r="R9" s="7"/>
      <c r="S9" s="3"/>
      <c r="T9" s="7"/>
      <c r="U9" s="3"/>
      <c r="V9" s="7"/>
      <c r="W9" s="3"/>
    </row>
    <row r="10" spans="1:23">
      <c r="A10" s="4" t="s">
        <v>1</v>
      </c>
      <c r="B10" s="7"/>
      <c r="C10" s="3"/>
      <c r="D10" s="7"/>
      <c r="E10" s="3"/>
      <c r="F10" s="7"/>
      <c r="G10" s="3"/>
      <c r="H10" s="7"/>
      <c r="I10" s="3"/>
      <c r="J10" s="7"/>
      <c r="K10" s="3"/>
      <c r="L10" s="7"/>
      <c r="M10" s="3"/>
      <c r="N10" s="7"/>
      <c r="O10" s="3"/>
      <c r="P10" s="7"/>
      <c r="Q10" s="3"/>
      <c r="R10" s="7"/>
      <c r="S10" s="3"/>
      <c r="T10" s="7"/>
      <c r="U10" s="3"/>
      <c r="V10" s="7"/>
      <c r="W10" s="3"/>
    </row>
    <row r="11" spans="1:23">
      <c r="A11" s="8" t="s">
        <v>39</v>
      </c>
      <c r="B11" s="7">
        <f>[1]vivienda!C6</f>
        <v>916033.62116346811</v>
      </c>
      <c r="C11" s="9">
        <f>+B11/B$8*100</f>
        <v>49.162124009606643</v>
      </c>
      <c r="D11" s="7">
        <f>[1]vivienda!E6</f>
        <v>535083.12207461579</v>
      </c>
      <c r="E11" s="9">
        <f>+D11/D$8*100</f>
        <v>93.974568044308953</v>
      </c>
      <c r="F11" s="7">
        <f>[1]vivienda!G6</f>
        <v>350276.20488757972</v>
      </c>
      <c r="G11" s="9">
        <f>+F11/F$8*100</f>
        <v>33.383962051113038</v>
      </c>
      <c r="H11" s="7">
        <f>[1]vivienda!I6</f>
        <v>498.81423658544003</v>
      </c>
      <c r="I11" s="9">
        <f>+H11/H$8*100</f>
        <v>3.3174164181555867</v>
      </c>
      <c r="J11" s="7">
        <f>[1]vivienda!K6</f>
        <v>2992.8854195126401</v>
      </c>
      <c r="K11" s="9">
        <f>+J11/J$8*100</f>
        <v>16.01047951060637</v>
      </c>
      <c r="L11" s="7">
        <f>[1]vivienda!M6</f>
        <v>0</v>
      </c>
      <c r="M11" s="9">
        <f>+L11/L$8*100</f>
        <v>0</v>
      </c>
      <c r="N11" s="7">
        <f>[1]vivienda!O6</f>
        <v>8684.4434928549999</v>
      </c>
      <c r="O11" s="9">
        <f>+N11/N$8*100</f>
        <v>66.569562434909471</v>
      </c>
      <c r="P11" s="7">
        <f>[1]vivienda!Q6</f>
        <v>0</v>
      </c>
      <c r="Q11" s="9">
        <f>+P11/P$8*100</f>
        <v>0</v>
      </c>
      <c r="R11" s="7">
        <f>[1]vivienda!S6</f>
        <v>993.29244277828002</v>
      </c>
      <c r="S11" s="9">
        <f>+R11/R$8*100</f>
        <v>53.244312887903789</v>
      </c>
      <c r="T11" s="7">
        <f>[1]vivienda!U6</f>
        <v>14114.000931249284</v>
      </c>
      <c r="U11" s="9">
        <f>+T11/T$8*100</f>
        <v>24.573658691913355</v>
      </c>
      <c r="V11" s="7">
        <f>[1]vivienda!W6</f>
        <v>3390.8576782419</v>
      </c>
      <c r="W11" s="9">
        <f>+V11/V$8*100</f>
        <v>4.0683803819311555</v>
      </c>
    </row>
    <row r="12" spans="1:23">
      <c r="A12" s="10" t="s">
        <v>40</v>
      </c>
      <c r="B12" s="7">
        <f>[1]vivienda!C7</f>
        <v>249945.46902715132</v>
      </c>
      <c r="C12" s="9">
        <f t="shared" ref="C12:E15" si="0">+B12/B$8*100</f>
        <v>13.414191204407025</v>
      </c>
      <c r="D12" s="7">
        <f>[1]vivienda!E7</f>
        <v>229364.64171638386</v>
      </c>
      <c r="E12" s="9">
        <f t="shared" si="0"/>
        <v>40.282420133836986</v>
      </c>
      <c r="F12" s="7">
        <f>[1]vivienda!G7</f>
        <v>7934.7767945126398</v>
      </c>
      <c r="G12" s="9">
        <f t="shared" ref="G12" si="1">+F12/F$8*100</f>
        <v>0.75624402598823259</v>
      </c>
      <c r="H12" s="7">
        <f>[1]vivienda!I7</f>
        <v>0</v>
      </c>
      <c r="I12" s="9">
        <f t="shared" ref="I12" si="2">+H12/H$8*100</f>
        <v>0</v>
      </c>
      <c r="J12" s="7">
        <f>[1]vivienda!K7</f>
        <v>0</v>
      </c>
      <c r="K12" s="9">
        <f t="shared" ref="K12" si="3">+J12/J$8*100</f>
        <v>0</v>
      </c>
      <c r="L12" s="7">
        <f>[1]vivienda!M7</f>
        <v>0</v>
      </c>
      <c r="M12" s="9">
        <f t="shared" ref="M12" si="4">+L12/L$8*100</f>
        <v>0</v>
      </c>
      <c r="N12" s="7">
        <f>[1]vivienda!O7</f>
        <v>7686.8150196841198</v>
      </c>
      <c r="O12" s="9">
        <f t="shared" ref="O12" si="5">+N12/N$8*100</f>
        <v>58.922360747635949</v>
      </c>
      <c r="P12" s="7">
        <f>[1]vivienda!Q7</f>
        <v>0</v>
      </c>
      <c r="Q12" s="9">
        <f t="shared" ref="Q12" si="6">+P12/P$8*100</f>
        <v>0</v>
      </c>
      <c r="R12" s="7">
        <f>[1]vivienda!S7</f>
        <v>743.88532448555998</v>
      </c>
      <c r="S12" s="9">
        <f t="shared" ref="S12" si="7">+R12/R$8*100</f>
        <v>39.875127670200257</v>
      </c>
      <c r="T12" s="7">
        <f>[1]vivienda!U7</f>
        <v>3471.4648475992799</v>
      </c>
      <c r="U12" s="9">
        <f t="shared" ref="U12" si="8">+T12/T$8*100</f>
        <v>6.0441112864748066</v>
      </c>
      <c r="V12" s="7">
        <f>[1]vivienda!W7</f>
        <v>743.88532448555998</v>
      </c>
      <c r="W12" s="9">
        <f t="shared" ref="W12" si="9">+V12/V$8*100</f>
        <v>0.8925200488251348</v>
      </c>
    </row>
    <row r="13" spans="1:23">
      <c r="A13" s="10" t="s">
        <v>41</v>
      </c>
      <c r="B13" s="7">
        <f>[1]vivienda!C8</f>
        <v>163283.40165816495</v>
      </c>
      <c r="C13" s="9">
        <f t="shared" si="0"/>
        <v>8.7631705382532203</v>
      </c>
      <c r="D13" s="7">
        <f>[1]vivienda!E8</f>
        <v>1441.7960411316799</v>
      </c>
      <c r="E13" s="9">
        <f t="shared" si="0"/>
        <v>0.25321703223980652</v>
      </c>
      <c r="F13" s="7">
        <f>[1]vivienda!G8</f>
        <v>158777.78902962833</v>
      </c>
      <c r="G13" s="9">
        <f t="shared" ref="G13" si="10">+F13/F$8*100</f>
        <v>15.132719863817092</v>
      </c>
      <c r="H13" s="7">
        <f>[1]vivienda!I8</f>
        <v>0</v>
      </c>
      <c r="I13" s="9">
        <f t="shared" ref="I13" si="11">+H13/H$8*100</f>
        <v>0</v>
      </c>
      <c r="J13" s="7">
        <f>[1]vivienda!K8</f>
        <v>0</v>
      </c>
      <c r="K13" s="9">
        <f t="shared" ref="K13" si="12">+J13/J$8*100</f>
        <v>0</v>
      </c>
      <c r="L13" s="7">
        <f>[1]vivienda!M8</f>
        <v>0</v>
      </c>
      <c r="M13" s="9">
        <f t="shared" ref="M13" si="13">+L13/L$8*100</f>
        <v>0</v>
      </c>
      <c r="N13" s="7">
        <f>[1]vivienda!O8</f>
        <v>0</v>
      </c>
      <c r="O13" s="9">
        <f t="shared" ref="O13" si="14">+N13/N$8*100</f>
        <v>0</v>
      </c>
      <c r="P13" s="7">
        <f>[1]vivienda!Q8</f>
        <v>0</v>
      </c>
      <c r="Q13" s="9">
        <f t="shared" ref="Q13" si="15">+P13/P$8*100</f>
        <v>0</v>
      </c>
      <c r="R13" s="7">
        <f>[1]vivienda!S8</f>
        <v>0</v>
      </c>
      <c r="S13" s="9">
        <f t="shared" ref="S13" si="16">+R13/R$8*100</f>
        <v>0</v>
      </c>
      <c r="T13" s="7">
        <f>[1]vivienda!U8</f>
        <v>2162.6940616975198</v>
      </c>
      <c r="U13" s="9">
        <f t="shared" ref="U13" si="17">+T13/T$8*100</f>
        <v>3.7654316438024047</v>
      </c>
      <c r="V13" s="7">
        <f>[1]vivienda!W8</f>
        <v>901.12252570729993</v>
      </c>
      <c r="W13" s="9">
        <f t="shared" ref="W13" si="18">+V13/V$8*100</f>
        <v>1.0811746033542302</v>
      </c>
    </row>
    <row r="14" spans="1:23">
      <c r="A14" s="10" t="s">
        <v>42</v>
      </c>
      <c r="B14" s="7">
        <f>[1]vivienda!C9</f>
        <v>502804.75047810795</v>
      </c>
      <c r="C14" s="9">
        <f t="shared" si="0"/>
        <v>26.984762266944038</v>
      </c>
      <c r="D14" s="7">
        <f>[1]vivienda!E9</f>
        <v>304276.68431711855</v>
      </c>
      <c r="E14" s="9">
        <f t="shared" si="0"/>
        <v>53.438930878235368</v>
      </c>
      <c r="F14" s="7">
        <f>[1]vivienda!G9</f>
        <v>183563.63906344253</v>
      </c>
      <c r="G14" s="9">
        <f t="shared" ref="G14" si="19">+F14/F$8*100</f>
        <v>17.494998161308072</v>
      </c>
      <c r="H14" s="7">
        <f>[1]vivienda!I9</f>
        <v>498.81423658544003</v>
      </c>
      <c r="I14" s="9">
        <f t="shared" ref="I14" si="20">+H14/H$8*100</f>
        <v>3.3174164181555867</v>
      </c>
      <c r="J14" s="7">
        <f>[1]vivienda!K9</f>
        <v>2992.8854195126401</v>
      </c>
      <c r="K14" s="9">
        <f t="shared" ref="K14" si="21">+J14/J$8*100</f>
        <v>16.01047951060637</v>
      </c>
      <c r="L14" s="7">
        <f>[1]vivienda!M9</f>
        <v>0</v>
      </c>
      <c r="M14" s="9">
        <f t="shared" ref="M14" si="22">+L14/L$8*100</f>
        <v>0</v>
      </c>
      <c r="N14" s="7">
        <f>[1]vivienda!O9</f>
        <v>997.62847317088006</v>
      </c>
      <c r="O14" s="9">
        <f t="shared" ref="O14" si="23">+N14/N$8*100</f>
        <v>7.6472016872735207</v>
      </c>
      <c r="P14" s="7">
        <f>[1]vivienda!Q9</f>
        <v>0</v>
      </c>
      <c r="Q14" s="9">
        <f t="shared" ref="Q14" si="24">+P14/P$8*100</f>
        <v>0</v>
      </c>
      <c r="R14" s="7">
        <f>[1]vivienda!S9</f>
        <v>249.40711829272001</v>
      </c>
      <c r="S14" s="9">
        <f t="shared" ref="S14" si="25">+R14/R$8*100</f>
        <v>13.369185217703539</v>
      </c>
      <c r="T14" s="7">
        <f>[1]vivienda!U9</f>
        <v>8479.8420219524796</v>
      </c>
      <c r="U14" s="9">
        <f t="shared" ref="U14" si="26">+T14/T$8*100</f>
        <v>14.764115761636138</v>
      </c>
      <c r="V14" s="7">
        <f>[1]vivienda!W9</f>
        <v>1745.8498280490401</v>
      </c>
      <c r="W14" s="9">
        <f t="shared" ref="W14" si="27">+V14/V$8*100</f>
        <v>2.0946857297517902</v>
      </c>
    </row>
    <row r="15" spans="1:23">
      <c r="A15" s="8" t="s">
        <v>43</v>
      </c>
      <c r="B15" s="7">
        <f>[1]vivienda!C10</f>
        <v>947257.76344893861</v>
      </c>
      <c r="C15" s="9">
        <f t="shared" si="0"/>
        <v>50.837875990393357</v>
      </c>
      <c r="D15" s="7">
        <f>[1]vivienda!E10</f>
        <v>34308.292230501764</v>
      </c>
      <c r="E15" s="9">
        <f t="shared" si="0"/>
        <v>6.0254319556910483</v>
      </c>
      <c r="F15" s="7">
        <f>[1]vivienda!G10</f>
        <v>698958.76713666308</v>
      </c>
      <c r="G15" s="9">
        <f t="shared" ref="G15" si="28">+F15/F$8*100</f>
        <v>66.616037948886969</v>
      </c>
      <c r="H15" s="7">
        <f>[1]vivienda!I10</f>
        <v>14537.411962077014</v>
      </c>
      <c r="I15" s="9">
        <f t="shared" ref="I15" si="29">+H15/H$8*100</f>
        <v>96.682583581844412</v>
      </c>
      <c r="J15" s="7">
        <f>[1]vivienda!K10</f>
        <v>15700.404919043176</v>
      </c>
      <c r="K15" s="9">
        <f t="shared" ref="K15" si="30">+J15/J$8*100</f>
        <v>83.989520489393612</v>
      </c>
      <c r="L15" s="7">
        <f>[1]vivienda!M10</f>
        <v>53497.676020443432</v>
      </c>
      <c r="M15" s="9">
        <f t="shared" ref="M15" si="31">+L15/L$8*100</f>
        <v>100</v>
      </c>
      <c r="N15" s="7">
        <f>[1]vivienda!O10</f>
        <v>4361.2235886230992</v>
      </c>
      <c r="O15" s="9">
        <f t="shared" ref="O15" si="32">+N15/N$8*100</f>
        <v>33.430437565090479</v>
      </c>
      <c r="P15" s="7">
        <f>[1]vivienda!Q10</f>
        <v>1744.4894354492399</v>
      </c>
      <c r="Q15" s="9">
        <f t="shared" ref="Q15" si="33">+P15/P$8*100</f>
        <v>100</v>
      </c>
      <c r="R15" s="7">
        <f>[1]vivienda!S10</f>
        <v>872.24471772461993</v>
      </c>
      <c r="S15" s="9">
        <f t="shared" ref="S15" si="34">+R15/R$8*100</f>
        <v>46.755687112096204</v>
      </c>
      <c r="T15" s="7">
        <f>[1]vivienda!U10</f>
        <v>43321.487646989517</v>
      </c>
      <c r="U15" s="9">
        <f t="shared" ref="U15" si="35">+T15/T$8*100</f>
        <v>75.426341308086634</v>
      </c>
      <c r="V15" s="7">
        <f>[1]vivienda!W10</f>
        <v>79955.765791423604</v>
      </c>
      <c r="W15" s="9">
        <f t="shared" ref="W15" si="36">+V15/V$8*100</f>
        <v>95.931619618068837</v>
      </c>
    </row>
    <row r="16" spans="1:23">
      <c r="A16" s="3"/>
      <c r="B16" s="7"/>
      <c r="C16" s="3"/>
      <c r="D16" s="7"/>
      <c r="E16" s="3"/>
      <c r="F16" s="7"/>
      <c r="G16" s="3"/>
      <c r="H16" s="7"/>
      <c r="I16" s="3"/>
      <c r="J16" s="7"/>
      <c r="K16" s="3"/>
      <c r="L16" s="7"/>
      <c r="M16" s="3"/>
      <c r="N16" s="7"/>
      <c r="O16" s="3"/>
      <c r="P16" s="7"/>
      <c r="Q16" s="3"/>
      <c r="R16" s="7"/>
      <c r="S16" s="3"/>
      <c r="T16" s="7"/>
      <c r="U16" s="3"/>
      <c r="V16" s="7"/>
      <c r="W16" s="3"/>
    </row>
    <row r="17" spans="1:23">
      <c r="A17" s="4" t="s">
        <v>63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>
      <c r="A18" s="8" t="s">
        <v>44</v>
      </c>
      <c r="B18" s="7">
        <f>[1]vivienda!C12</f>
        <v>347136.58429560438</v>
      </c>
      <c r="C18" s="9">
        <f t="shared" ref="C18:E22" si="37">+B18/B$8*100</f>
        <v>18.630289774447387</v>
      </c>
      <c r="D18" s="7">
        <f>[1]vivienda!E12</f>
        <v>54880.150994814867</v>
      </c>
      <c r="E18" s="9">
        <f t="shared" si="37"/>
        <v>9.6383875162203374</v>
      </c>
      <c r="F18" s="7">
        <f>[1]vivienda!G12</f>
        <v>211338.27714744746</v>
      </c>
      <c r="G18" s="9">
        <f t="shared" ref="G18" si="38">+F18/F$8*100</f>
        <v>20.142130483863095</v>
      </c>
      <c r="H18" s="7">
        <f>[1]vivienda!I12</f>
        <v>4942.7200671061801</v>
      </c>
      <c r="I18" s="9">
        <f t="shared" ref="I18" si="39">+H18/H$8*100</f>
        <v>32.872078417827069</v>
      </c>
      <c r="J18" s="7">
        <f>[1]vivienda!K12</f>
        <v>5109.4449435012612</v>
      </c>
      <c r="K18" s="9">
        <f t="shared" ref="K18" si="40">+J18/J$8*100</f>
        <v>27.333042235816468</v>
      </c>
      <c r="L18" s="7">
        <f>[1]vivienda!M12</f>
        <v>25876.593292497091</v>
      </c>
      <c r="M18" s="9">
        <f t="shared" ref="M18" si="41">+L18/L$8*100</f>
        <v>48.369565217391298</v>
      </c>
      <c r="N18" s="7">
        <f>[1]vivienda!O12</f>
        <v>786.67178889857996</v>
      </c>
      <c r="O18" s="9">
        <f t="shared" ref="O18" si="42">+N18/N$8*100</f>
        <v>6.0301384665524367</v>
      </c>
      <c r="P18" s="7">
        <f>[1]vivienda!Q12</f>
        <v>0</v>
      </c>
      <c r="Q18" s="9">
        <f t="shared" ref="Q18" si="43">+P18/P$8*100</f>
        <v>0</v>
      </c>
      <c r="R18" s="7">
        <f>[1]vivienda!S12</f>
        <v>247.96177482851999</v>
      </c>
      <c r="S18" s="9">
        <f t="shared" ref="S18" si="44">+R18/R$8*100</f>
        <v>13.291709223400083</v>
      </c>
      <c r="T18" s="7">
        <f>[1]vivienda!U12</f>
        <v>17496.67451553042</v>
      </c>
      <c r="U18" s="9">
        <f t="shared" ref="U18" si="45">+T18/T$8*100</f>
        <v>30.463176946247078</v>
      </c>
      <c r="V18" s="7">
        <f>[1]vivienda!W12</f>
        <v>26458.089770980172</v>
      </c>
      <c r="W18" s="9">
        <f t="shared" ref="W18" si="46">+V18/V$8*100</f>
        <v>31.744645037251868</v>
      </c>
    </row>
    <row r="19" spans="1:23">
      <c r="A19" s="8" t="s">
        <v>45</v>
      </c>
      <c r="B19" s="7">
        <f>[1]vivienda!C13</f>
        <v>1035713.3361874452</v>
      </c>
      <c r="C19" s="9">
        <f t="shared" si="37"/>
        <v>55.585151347806473</v>
      </c>
      <c r="D19" s="7">
        <f>[1]vivienda!E13</f>
        <v>262839.80589967378</v>
      </c>
      <c r="E19" s="9">
        <f t="shared" si="37"/>
        <v>46.161533050237885</v>
      </c>
      <c r="F19" s="7">
        <f>[1]vivienda!G13</f>
        <v>626364.18640727899</v>
      </c>
      <c r="G19" s="9">
        <f t="shared" ref="G19" si="47">+F19/F$8*100</f>
        <v>59.697227323529077</v>
      </c>
      <c r="H19" s="7">
        <f>[1]vivienda!I13</f>
        <v>9221.2614138316476</v>
      </c>
      <c r="I19" s="9">
        <f t="shared" ref="I19" si="48">+H19/H$8*100</f>
        <v>61.326966567262218</v>
      </c>
      <c r="J19" s="7">
        <f>[1]vivienda!K13</f>
        <v>11672.631083210232</v>
      </c>
      <c r="K19" s="9">
        <f t="shared" ref="K19" si="49">+J19/J$8*100</f>
        <v>62.442891924354605</v>
      </c>
      <c r="L19" s="7">
        <f>[1]vivienda!M13</f>
        <v>26458.089770980172</v>
      </c>
      <c r="M19" s="9">
        <f t="shared" ref="M19" si="50">+L19/L$8*100</f>
        <v>49.45652173913043</v>
      </c>
      <c r="N19" s="7">
        <f>[1]vivienda!O13</f>
        <v>8659.1710517411848</v>
      </c>
      <c r="O19" s="9">
        <f t="shared" ref="O19" si="51">+N19/N$8*100</f>
        <v>66.375839561590894</v>
      </c>
      <c r="P19" s="7">
        <f>[1]vivienda!Q13</f>
        <v>1162.9929569661599</v>
      </c>
      <c r="Q19" s="9">
        <f t="shared" ref="Q19" si="52">+P19/P$8*100</f>
        <v>66.666666666666657</v>
      </c>
      <c r="R19" s="7">
        <f>[1]vivienda!S13</f>
        <v>1369.61361084586</v>
      </c>
      <c r="S19" s="9">
        <f t="shared" ref="S19" si="53">+R19/R$8*100</f>
        <v>73.416581553199833</v>
      </c>
      <c r="T19" s="7">
        <f>[1]vivienda!U13</f>
        <v>35355.59164096928</v>
      </c>
      <c r="U19" s="9">
        <f t="shared" ref="U19" si="54">+T19/T$8*100</f>
        <v>61.5570486404199</v>
      </c>
      <c r="V19" s="7">
        <f>[1]vivienda!W13</f>
        <v>52609.992351959867</v>
      </c>
      <c r="W19" s="9">
        <f t="shared" ref="W19" si="55">+V19/V$8*100</f>
        <v>63.121924034640195</v>
      </c>
    </row>
    <row r="20" spans="1:23">
      <c r="A20" s="8" t="s">
        <v>46</v>
      </c>
      <c r="B20" s="7">
        <f>[1]vivienda!C14</f>
        <v>353592.60352204344</v>
      </c>
      <c r="C20" s="9">
        <f t="shared" si="37"/>
        <v>18.976774456325636</v>
      </c>
      <c r="D20" s="7">
        <f>[1]vivienda!E14</f>
        <v>175181.00761491875</v>
      </c>
      <c r="E20" s="9">
        <f t="shared" si="37"/>
        <v>30.766359171170286</v>
      </c>
      <c r="F20" s="7">
        <f>[1]vivienda!G14</f>
        <v>163911.87953619708</v>
      </c>
      <c r="G20" s="9">
        <f t="shared" ref="G20" si="56">+F20/F$8*100</f>
        <v>15.622037380241826</v>
      </c>
      <c r="H20" s="7">
        <f>[1]vivienda!I14</f>
        <v>872.24471772461993</v>
      </c>
      <c r="I20" s="9">
        <f t="shared" ref="I20" si="57">+H20/H$8*100</f>
        <v>5.8009550149106577</v>
      </c>
      <c r="J20" s="7">
        <f>[1]vivienda!K14</f>
        <v>1661.8071935516</v>
      </c>
      <c r="K20" s="9">
        <f t="shared" ref="K20" si="58">+J20/J$8*100</f>
        <v>8.8898592139450265</v>
      </c>
      <c r="L20" s="7">
        <f>[1]vivienda!M14</f>
        <v>872.24471772461993</v>
      </c>
      <c r="M20" s="9">
        <f t="shared" ref="M20" si="59">+L20/L$8*100</f>
        <v>1.6304347826086931</v>
      </c>
      <c r="N20" s="7">
        <f>[1]vivienda!O14</f>
        <v>2855.9389163527799</v>
      </c>
      <c r="O20" s="9">
        <f t="shared" ref="O20" si="60">+N20/N$8*100</f>
        <v>21.891858028537051</v>
      </c>
      <c r="P20" s="7">
        <f>[1]vivienda!Q14</f>
        <v>290.74823924153998</v>
      </c>
      <c r="Q20" s="9">
        <f t="shared" ref="Q20" si="61">+P20/P$8*100</f>
        <v>16.666666666666664</v>
      </c>
      <c r="R20" s="7">
        <f>[1]vivienda!S14</f>
        <v>247.96177482851999</v>
      </c>
      <c r="S20" s="9">
        <f t="shared" ref="S20" si="62">+R20/R$8*100</f>
        <v>13.291709223400083</v>
      </c>
      <c r="T20" s="7">
        <f>[1]vivienda!U14</f>
        <v>4292.4741824975599</v>
      </c>
      <c r="U20" s="9">
        <f t="shared" ref="U20" si="63">+T20/T$8*100</f>
        <v>7.4735573575740331</v>
      </c>
      <c r="V20" s="7">
        <f>[1]vivienda!W14</f>
        <v>3406.2966290008399</v>
      </c>
      <c r="W20" s="9">
        <f t="shared" ref="W20" si="64">+V20/V$8*100</f>
        <v>4.0869041686380747</v>
      </c>
    </row>
    <row r="21" spans="1:23">
      <c r="A21" s="8" t="s">
        <v>47</v>
      </c>
      <c r="B21" s="7">
        <f>[1]vivienda!C15</f>
        <v>119540.83777816696</v>
      </c>
      <c r="C21" s="9">
        <f t="shared" si="37"/>
        <v>6.4155740087336515</v>
      </c>
      <c r="D21" s="7">
        <f>[1]vivienda!E15</f>
        <v>73668.625283005589</v>
      </c>
      <c r="E21" s="9">
        <f t="shared" si="37"/>
        <v>12.938134195948567</v>
      </c>
      <c r="F21" s="7">
        <f>[1]vivienda!G15</f>
        <v>44545.385348729171</v>
      </c>
      <c r="G21" s="9">
        <f t="shared" ref="G21" si="65">+F21/F$8*100</f>
        <v>4.2455109233339527</v>
      </c>
      <c r="H21" s="7">
        <f>[1]vivienda!I15</f>
        <v>0</v>
      </c>
      <c r="I21" s="9">
        <f t="shared" ref="I21" si="66">+H21/H$8*100</f>
        <v>0</v>
      </c>
      <c r="J21" s="7">
        <f>[1]vivienda!K15</f>
        <v>249.40711829272001</v>
      </c>
      <c r="K21" s="9">
        <f t="shared" ref="K21" si="67">+J21/J$8*100</f>
        <v>1.3342066258838643</v>
      </c>
      <c r="L21" s="7">
        <f>[1]vivienda!M15</f>
        <v>0</v>
      </c>
      <c r="M21" s="9">
        <f t="shared" ref="M21" si="68">+L21/L$8*100</f>
        <v>0</v>
      </c>
      <c r="N21" s="7">
        <f>[1]vivienda!O15</f>
        <v>495.92354965703998</v>
      </c>
      <c r="O21" s="9">
        <f t="shared" ref="O21" si="69">+N21/N$8*100</f>
        <v>3.8014426288797387</v>
      </c>
      <c r="P21" s="7">
        <f>[1]vivienda!Q15</f>
        <v>290.74823924153998</v>
      </c>
      <c r="Q21" s="9">
        <f t="shared" ref="Q21" si="70">+P21/P$8*100</f>
        <v>16.666666666666664</v>
      </c>
      <c r="R21" s="7">
        <f>[1]vivienda!S15</f>
        <v>0</v>
      </c>
      <c r="S21" s="9">
        <f t="shared" ref="S21" si="71">+R21/R$8*100</f>
        <v>0</v>
      </c>
      <c r="T21" s="7">
        <f>[1]vivienda!U15</f>
        <v>290.74823924153998</v>
      </c>
      <c r="U21" s="9">
        <f t="shared" ref="U21" si="72">+T21/T$8*100</f>
        <v>0.50621705575896991</v>
      </c>
      <c r="V21" s="7">
        <f>[1]vivienda!W15</f>
        <v>0</v>
      </c>
      <c r="W21" s="9">
        <f t="shared" ref="W21" si="73">+V21/V$8*100</f>
        <v>0</v>
      </c>
    </row>
    <row r="22" spans="1:23">
      <c r="A22" s="8" t="s">
        <v>48</v>
      </c>
      <c r="B22" s="7">
        <f>[1]vivienda!C16</f>
        <v>7308.0228291103649</v>
      </c>
      <c r="C22" s="9">
        <f t="shared" si="37"/>
        <v>0.39221041268489232</v>
      </c>
      <c r="D22" s="7">
        <f>[1]vivienda!E16</f>
        <v>2821.8245127249602</v>
      </c>
      <c r="E22" s="9">
        <f t="shared" si="37"/>
        <v>0.49558606642650216</v>
      </c>
      <c r="F22" s="7">
        <f>[1]vivienda!G16</f>
        <v>3075.2435845907198</v>
      </c>
      <c r="G22" s="9">
        <f t="shared" ref="G22" si="74">+F22/F$8*100</f>
        <v>0.29309388903209999</v>
      </c>
      <c r="H22" s="7">
        <f>[1]vivienda!I16</f>
        <v>0</v>
      </c>
      <c r="I22" s="9">
        <f t="shared" ref="I22" si="75">+H22/H$8*100</f>
        <v>0</v>
      </c>
      <c r="J22" s="7">
        <f>[1]vivienda!K16</f>
        <v>0</v>
      </c>
      <c r="K22" s="9">
        <f t="shared" ref="K22" si="76">+J22/J$8*100</f>
        <v>0</v>
      </c>
      <c r="L22" s="7">
        <f>[1]vivienda!M16</f>
        <v>290.74823924153998</v>
      </c>
      <c r="M22" s="9">
        <f t="shared" ref="M22" si="77">+L22/L$8*100</f>
        <v>0.54347826086956441</v>
      </c>
      <c r="N22" s="7">
        <f>[1]vivienda!O16</f>
        <v>247.96177482851999</v>
      </c>
      <c r="O22" s="9">
        <f t="shared" ref="O22" si="78">+N22/N$8*100</f>
        <v>1.9007213144398694</v>
      </c>
      <c r="P22" s="7">
        <f>[1]vivienda!Q16</f>
        <v>0</v>
      </c>
      <c r="Q22" s="9">
        <f t="shared" ref="Q22" si="79">+P22/P$8*100</f>
        <v>0</v>
      </c>
      <c r="R22" s="7">
        <f>[1]vivienda!S16</f>
        <v>0</v>
      </c>
      <c r="S22" s="9">
        <f t="shared" ref="S22" si="80">+R22/R$8*100</f>
        <v>0</v>
      </c>
      <c r="T22" s="7">
        <f>[1]vivienda!U16</f>
        <v>0</v>
      </c>
      <c r="U22" s="9">
        <f t="shared" ref="U22" si="81">+T22/T$8*100</f>
        <v>0</v>
      </c>
      <c r="V22" s="7">
        <f>[1]vivienda!W16</f>
        <v>872.24471772461993</v>
      </c>
      <c r="W22" s="9">
        <f t="shared" ref="W22" si="82">+V22/V$8*100</f>
        <v>1.0465267594698404</v>
      </c>
    </row>
    <row r="23" spans="1:23">
      <c r="A23" s="3"/>
      <c r="B23" s="7"/>
      <c r="C23" s="3"/>
      <c r="D23" s="7"/>
      <c r="E23" s="3"/>
      <c r="F23" s="7"/>
      <c r="G23" s="3"/>
      <c r="H23" s="7"/>
      <c r="I23" s="3"/>
      <c r="J23" s="7"/>
      <c r="K23" s="3"/>
      <c r="L23" s="7"/>
      <c r="M23" s="3"/>
      <c r="N23" s="7"/>
      <c r="O23" s="3"/>
      <c r="P23" s="7"/>
      <c r="Q23" s="3"/>
      <c r="R23" s="7"/>
      <c r="S23" s="3"/>
      <c r="T23" s="7"/>
      <c r="U23" s="3"/>
      <c r="V23" s="7"/>
      <c r="W23" s="3"/>
    </row>
    <row r="24" spans="1:23">
      <c r="A24" s="29" t="s">
        <v>64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>
      <c r="A25" s="8" t="s">
        <v>49</v>
      </c>
      <c r="B25" s="7">
        <f>[1]vivienda!C18</f>
        <v>1248423.59822157</v>
      </c>
      <c r="C25" s="9">
        <f t="shared" ref="C25:E26" si="83">+B25/B$8*100</f>
        <v>67.000985918327586</v>
      </c>
      <c r="D25" s="7">
        <f>[1]vivienda!E18</f>
        <v>339267.69669081731</v>
      </c>
      <c r="E25" s="9">
        <f t="shared" si="83"/>
        <v>59.584266317899768</v>
      </c>
      <c r="F25" s="7">
        <f>[1]vivienda!G18</f>
        <v>725144.88897638803</v>
      </c>
      <c r="G25" s="9">
        <f t="shared" ref="G25" si="84">+F25/F$8*100</f>
        <v>69.11177270210483</v>
      </c>
      <c r="H25" s="7">
        <f>[1]vivienda!I18</f>
        <v>9553.3507740220066</v>
      </c>
      <c r="I25" s="9">
        <f t="shared" ref="I25" si="85">+H25/H$8*100</f>
        <v>63.535561701458185</v>
      </c>
      <c r="J25" s="7">
        <f>[1]vivienda!K18</f>
        <v>13666.527636952194</v>
      </c>
      <c r="K25" s="9">
        <f t="shared" ref="K25" si="86">+J25/J$8*100</f>
        <v>73.109267493504433</v>
      </c>
      <c r="L25" s="7">
        <f>[1]vivienda!M18</f>
        <v>42739.991168506436</v>
      </c>
      <c r="M25" s="9">
        <f t="shared" ref="M25" si="87">+L25/L$8*100</f>
        <v>79.891304347826093</v>
      </c>
      <c r="N25" s="7">
        <f>[1]vivienda!O18</f>
        <v>8570.7074359867438</v>
      </c>
      <c r="O25" s="9">
        <f t="shared" ref="O25" si="88">+N25/N$8*100</f>
        <v>65.697732300368202</v>
      </c>
      <c r="P25" s="7">
        <f>[1]vivienda!Q18</f>
        <v>872.24471772461993</v>
      </c>
      <c r="Q25" s="9">
        <f t="shared" ref="Q25" si="89">+P25/P$8*100</f>
        <v>50</v>
      </c>
      <c r="R25" s="7">
        <f>[1]vivienda!S18</f>
        <v>1368.1682673816599</v>
      </c>
      <c r="S25" s="9">
        <f t="shared" ref="S25" si="90">+R25/R$8*100</f>
        <v>73.339105558896378</v>
      </c>
      <c r="T25" s="7">
        <f>[1]vivienda!U18</f>
        <v>39426.066990350846</v>
      </c>
      <c r="U25" s="9">
        <f t="shared" ref="U25" si="91">+T25/T$8*100</f>
        <v>68.644087421045498</v>
      </c>
      <c r="V25" s="7">
        <f>[1]vivienda!W18</f>
        <v>67813.955563455893</v>
      </c>
      <c r="W25" s="9">
        <f t="shared" ref="W25" si="92">+V25/V$8*100</f>
        <v>81.36377064889399</v>
      </c>
    </row>
    <row r="26" spans="1:23">
      <c r="A26" s="8" t="s">
        <v>50</v>
      </c>
      <c r="B26" s="7">
        <f>[1]vivienda!C19</f>
        <v>614867.7863907913</v>
      </c>
      <c r="C26" s="9">
        <f t="shared" si="83"/>
        <v>32.999014081669955</v>
      </c>
      <c r="D26" s="7">
        <f>[1]vivienda!E19</f>
        <v>230123.71761432066</v>
      </c>
      <c r="E26" s="9">
        <f t="shared" si="83"/>
        <v>40.415733682103813</v>
      </c>
      <c r="F26" s="7">
        <f>[1]vivienda!G19</f>
        <v>324090.0830478578</v>
      </c>
      <c r="G26" s="9">
        <f t="shared" ref="G26" si="93">+F26/F$8*100</f>
        <v>30.888227297895444</v>
      </c>
      <c r="H26" s="7">
        <f>[1]vivienda!I19</f>
        <v>5482.8754246404405</v>
      </c>
      <c r="I26" s="9">
        <f t="shared" ref="I26" si="94">+H26/H$8*100</f>
        <v>36.464438298541744</v>
      </c>
      <c r="J26" s="7">
        <f>[1]vivienda!K19</f>
        <v>5026.7627016036204</v>
      </c>
      <c r="K26" s="9">
        <f t="shared" ref="K26" si="95">+J26/J$8*100</f>
        <v>26.890732506495539</v>
      </c>
      <c r="L26" s="7">
        <f>[1]vivienda!M19</f>
        <v>10757.684851936989</v>
      </c>
      <c r="M26" s="9">
        <f t="shared" ref="M26" si="96">+L26/L$8*100</f>
        <v>20.108695652173903</v>
      </c>
      <c r="N26" s="7">
        <f>[1]vivienda!O19</f>
        <v>4474.9596454913608</v>
      </c>
      <c r="O26" s="9">
        <f t="shared" ref="O26" si="97">+N26/N$8*100</f>
        <v>34.302267699631784</v>
      </c>
      <c r="P26" s="7">
        <f>[1]vivienda!Q19</f>
        <v>872.24471772461993</v>
      </c>
      <c r="Q26" s="9">
        <f t="shared" ref="Q26" si="98">+P26/P$8*100</f>
        <v>50</v>
      </c>
      <c r="R26" s="7">
        <f>[1]vivienda!S19</f>
        <v>497.36889312124003</v>
      </c>
      <c r="S26" s="9">
        <f t="shared" ref="S26" si="99">+R26/R$8*100</f>
        <v>26.660894441103622</v>
      </c>
      <c r="T26" s="7">
        <f>[1]vivienda!U19</f>
        <v>18009.421587887959</v>
      </c>
      <c r="U26" s="9">
        <f t="shared" ref="U26" si="100">+T26/T$8*100</f>
        <v>31.355912578954502</v>
      </c>
      <c r="V26" s="7">
        <f>[1]vivienda!W19</f>
        <v>15532.667906209617</v>
      </c>
      <c r="W26" s="9">
        <f t="shared" ref="W26" si="101">+V26/V$8*100</f>
        <v>18.636229351106014</v>
      </c>
    </row>
    <row r="27" spans="1:23">
      <c r="A27" s="3"/>
      <c r="B27" s="7"/>
      <c r="C27" s="3"/>
      <c r="D27" s="7"/>
      <c r="E27" s="3"/>
      <c r="F27" s="7"/>
      <c r="G27" s="3"/>
      <c r="H27" s="7"/>
      <c r="I27" s="3"/>
      <c r="J27" s="7"/>
      <c r="K27" s="3"/>
      <c r="L27" s="7"/>
      <c r="M27" s="3"/>
      <c r="N27" s="7"/>
      <c r="O27" s="3"/>
      <c r="P27" s="7"/>
      <c r="Q27" s="3"/>
      <c r="R27" s="7"/>
      <c r="S27" s="3"/>
      <c r="T27" s="7"/>
      <c r="U27" s="3"/>
      <c r="V27" s="7"/>
      <c r="W27" s="3"/>
    </row>
    <row r="28" spans="1:23">
      <c r="A28" s="4" t="s">
        <v>51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>
      <c r="A29" s="8" t="s">
        <v>52</v>
      </c>
      <c r="B29" s="7">
        <f>[1]vivienda!C21</f>
        <v>368417.87977236684</v>
      </c>
      <c r="C29" s="9">
        <f t="shared" ref="C29:E34" si="102">+B29/B$8*100</f>
        <v>19.772424367700463</v>
      </c>
      <c r="D29" s="7">
        <f>[1]vivienda!E21</f>
        <v>38761.40300107059</v>
      </c>
      <c r="E29" s="9">
        <f t="shared" si="102"/>
        <v>6.8075144842805217</v>
      </c>
      <c r="F29" s="7">
        <f>[1]vivienda!G21</f>
        <v>223766.40441836958</v>
      </c>
      <c r="G29" s="9">
        <f t="shared" ref="G29" si="103">+F29/F$8*100</f>
        <v>21.32662467270481</v>
      </c>
      <c r="H29" s="7">
        <f>[1]vivienda!I21</f>
        <v>4610.6307069158192</v>
      </c>
      <c r="I29" s="9">
        <f t="shared" ref="I29" si="104">+H29/H$8*100</f>
        <v>30.663483283631081</v>
      </c>
      <c r="J29" s="7">
        <f>[1]vivienda!K21</f>
        <v>3323.6143871032</v>
      </c>
      <c r="K29" s="9">
        <f t="shared" ref="K29" si="105">+J29/J$8*100</f>
        <v>17.779718427890053</v>
      </c>
      <c r="L29" s="7">
        <f>[1]vivienda!M21</f>
        <v>31982.30631656944</v>
      </c>
      <c r="M29" s="9">
        <f t="shared" ref="M29" si="106">+L29/L$8*100</f>
        <v>59.782608695652172</v>
      </c>
      <c r="N29" s="7">
        <f>[1]vivienda!O21</f>
        <v>2816.04313886816</v>
      </c>
      <c r="O29" s="9">
        <f t="shared" ref="O29" si="107">+N29/N$8*100</f>
        <v>21.586041720061246</v>
      </c>
      <c r="P29" s="7">
        <f>[1]vivienda!Q21</f>
        <v>0</v>
      </c>
      <c r="Q29" s="9">
        <f t="shared" ref="Q29" si="108">+P29/P$8*100</f>
        <v>0</v>
      </c>
      <c r="R29" s="7">
        <f>[1]vivienda!S21</f>
        <v>788.11713236278001</v>
      </c>
      <c r="S29" s="9">
        <f t="shared" ref="S29" si="109">+R29/R$8*100</f>
        <v>42.24612347846903</v>
      </c>
      <c r="T29" s="7">
        <f>[1]vivienda!U21</f>
        <v>23243.817079809767</v>
      </c>
      <c r="U29" s="9">
        <f t="shared" ref="U29" si="110">+T29/T$8*100</f>
        <v>40.469433890419445</v>
      </c>
      <c r="V29" s="7">
        <f>[1]vivienda!W21</f>
        <v>39125.54359129729</v>
      </c>
      <c r="W29" s="9">
        <f t="shared" ref="W29" si="111">+V29/V$8*100</f>
        <v>46.943165736686694</v>
      </c>
    </row>
    <row r="30" spans="1:23">
      <c r="A30" s="8" t="s">
        <v>53</v>
      </c>
      <c r="B30" s="7">
        <f>[1]vivienda!C22</f>
        <v>371691.11353491608</v>
      </c>
      <c r="C30" s="9">
        <f t="shared" si="102"/>
        <v>19.94809381959513</v>
      </c>
      <c r="D30" s="7">
        <f>[1]vivienda!E22</f>
        <v>77113.815773910173</v>
      </c>
      <c r="E30" s="9">
        <f t="shared" si="102"/>
        <v>13.54319960514675</v>
      </c>
      <c r="F30" s="7">
        <f>[1]vivienda!G22</f>
        <v>232328.66317911388</v>
      </c>
      <c r="G30" s="9">
        <f t="shared" ref="G30" si="112">+F30/F$8*100</f>
        <v>22.142672458857561</v>
      </c>
      <c r="H30" s="7">
        <f>[1]vivienda!I22</f>
        <v>5482.8754246404405</v>
      </c>
      <c r="I30" s="9">
        <f t="shared" ref="I30" si="113">+H30/H$8*100</f>
        <v>36.464438298541744</v>
      </c>
      <c r="J30" s="7">
        <f>[1]vivienda!K22</f>
        <v>2783.45902956894</v>
      </c>
      <c r="K30" s="9">
        <f t="shared" ref="K30" si="114">+J30/J$8*100</f>
        <v>14.890150311461865</v>
      </c>
      <c r="L30" s="7">
        <f>[1]vivienda!M22</f>
        <v>13374.419005110853</v>
      </c>
      <c r="M30" s="9">
        <f t="shared" ref="M30" si="115">+L30/L$8*100</f>
        <v>24.999999999999989</v>
      </c>
      <c r="N30" s="7">
        <f>[1]vivienda!O22</f>
        <v>3977.5907523701198</v>
      </c>
      <c r="O30" s="9">
        <f t="shared" ref="O30" si="116">+N30/N$8*100</f>
        <v>30.489745963373526</v>
      </c>
      <c r="P30" s="7">
        <f>[1]vivienda!Q22</f>
        <v>290.74823924153998</v>
      </c>
      <c r="Q30" s="9">
        <f t="shared" ref="Q30" si="117">+P30/P$8*100</f>
        <v>16.666666666666664</v>
      </c>
      <c r="R30" s="7">
        <f>[1]vivienda!S22</f>
        <v>247.96177482851999</v>
      </c>
      <c r="S30" s="9">
        <f t="shared" ref="S30" si="118">+R30/R$8*100</f>
        <v>13.291709223400083</v>
      </c>
      <c r="T30" s="7">
        <f>[1]vivienda!U22</f>
        <v>14146.579028824575</v>
      </c>
      <c r="U30" s="9">
        <f t="shared" ref="U30" si="119">+T30/T$8*100</f>
        <v>24.630379890568982</v>
      </c>
      <c r="V30" s="7">
        <f>[1]vivienda!W22</f>
        <v>21945.001327308164</v>
      </c>
      <c r="W30" s="9">
        <f t="shared" ref="W30" si="120">+V30/V$8*100</f>
        <v>26.329802472796242</v>
      </c>
    </row>
    <row r="31" spans="1:23">
      <c r="A31" s="8" t="s">
        <v>54</v>
      </c>
      <c r="B31" s="7">
        <f>[1]vivienda!C23</f>
        <v>371824.70299103588</v>
      </c>
      <c r="C31" s="9">
        <f t="shared" si="102"/>
        <v>19.955263361472642</v>
      </c>
      <c r="D31" s="7">
        <f>[1]vivienda!E23</f>
        <v>115952.44392778086</v>
      </c>
      <c r="E31" s="9">
        <f t="shared" si="102"/>
        <v>20.364276842721388</v>
      </c>
      <c r="F31" s="7">
        <f>[1]vivienda!G23</f>
        <v>215717.59997678918</v>
      </c>
      <c r="G31" s="9">
        <f t="shared" ref="G31" si="121">+F31/F$8*100</f>
        <v>20.559512952624399</v>
      </c>
      <c r="H31" s="7">
        <f>[1]vivienda!I23</f>
        <v>2616.7341531738598</v>
      </c>
      <c r="I31" s="9">
        <f t="shared" ref="I31" si="122">+H31/H$8*100</f>
        <v>17.402865044731975</v>
      </c>
      <c r="J31" s="7">
        <f>[1]vivienda!K23</f>
        <v>5732.2825429331624</v>
      </c>
      <c r="K31" s="9">
        <f t="shared" ref="K31" si="123">+J31/J$8*100</f>
        <v>30.664920081565583</v>
      </c>
      <c r="L31" s="7">
        <f>[1]vivienda!M23</f>
        <v>5233.4683063477205</v>
      </c>
      <c r="M31" s="9">
        <f t="shared" ref="M31" si="124">+L31/L$8*100</f>
        <v>9.7826086956521614</v>
      </c>
      <c r="N31" s="7">
        <f>[1]vivienda!O23</f>
        <v>3105.3460346454999</v>
      </c>
      <c r="O31" s="9">
        <f t="shared" ref="O31" si="125">+N31/N$8*100</f>
        <v>23.803658450355432</v>
      </c>
      <c r="P31" s="7">
        <f>[1]vivienda!Q23</f>
        <v>1162.9929569661599</v>
      </c>
      <c r="Q31" s="9">
        <f t="shared" ref="Q31" si="126">+P31/P$8*100</f>
        <v>66.666666666666657</v>
      </c>
      <c r="R31" s="7">
        <f>[1]vivienda!S23</f>
        <v>247.96177482851999</v>
      </c>
      <c r="S31" s="9">
        <f t="shared" ref="S31" si="127">+R31/R$8*100</f>
        <v>13.291709223400083</v>
      </c>
      <c r="T31" s="7">
        <f>[1]vivienda!U23</f>
        <v>9566.6805010395874</v>
      </c>
      <c r="U31" s="9">
        <f t="shared" ref="U31" si="128">+T31/T$8*100</f>
        <v>16.65639265522713</v>
      </c>
      <c r="V31" s="7">
        <f>[1]vivienda!W23</f>
        <v>12489.192816529972</v>
      </c>
      <c r="W31" s="9">
        <f t="shared" ref="W31" si="129">+V31/V$8*100</f>
        <v>14.984641604678187</v>
      </c>
    </row>
    <row r="32" spans="1:23">
      <c r="A32" s="8" t="s">
        <v>55</v>
      </c>
      <c r="B32" s="7">
        <f>[1]vivienda!C24</f>
        <v>369705.05221608561</v>
      </c>
      <c r="C32" s="9">
        <f t="shared" si="102"/>
        <v>19.841504944917133</v>
      </c>
      <c r="D32" s="7">
        <f>[1]vivienda!E24</f>
        <v>149106.13761687619</v>
      </c>
      <c r="E32" s="9">
        <f t="shared" si="102"/>
        <v>26.186931146273885</v>
      </c>
      <c r="F32" s="7">
        <f>[1]vivienda!G24</f>
        <v>197446.86084975983</v>
      </c>
      <c r="G32" s="9">
        <f t="shared" ref="G32" si="130">+F32/F$8*100</f>
        <v>18.818173823241356</v>
      </c>
      <c r="H32" s="7">
        <f>[1]vivienda!I24</f>
        <v>1162.9929569661599</v>
      </c>
      <c r="I32" s="9">
        <f t="shared" ref="I32" si="131">+H32/H$8*100</f>
        <v>7.7346066865475436</v>
      </c>
      <c r="J32" s="7">
        <f>[1]vivienda!K24</f>
        <v>4610.6307069158192</v>
      </c>
      <c r="K32" s="9">
        <f t="shared" ref="K32" si="132">+J32/J$8*100</f>
        <v>24.664628984048729</v>
      </c>
      <c r="L32" s="7">
        <f>[1]vivienda!M24</f>
        <v>2325.9859139323198</v>
      </c>
      <c r="M32" s="9">
        <f t="shared" ref="M32" si="133">+L32/L$8*100</f>
        <v>4.3478260869565153</v>
      </c>
      <c r="N32" s="7">
        <f>[1]vivienda!O24</f>
        <v>1239.8088741426</v>
      </c>
      <c r="O32" s="9">
        <f t="shared" ref="O32" si="134">+N32/N$8*100</f>
        <v>9.503606572199347</v>
      </c>
      <c r="P32" s="7">
        <f>[1]vivienda!Q24</f>
        <v>0</v>
      </c>
      <c r="Q32" s="9">
        <f t="shared" ref="Q32" si="135">+P32/P$8*100</f>
        <v>0</v>
      </c>
      <c r="R32" s="7">
        <f>[1]vivienda!S24</f>
        <v>290.74823924153998</v>
      </c>
      <c r="S32" s="9">
        <f t="shared" ref="S32" si="136">+R32/R$8*100</f>
        <v>15.585229037365403</v>
      </c>
      <c r="T32" s="7">
        <f>[1]vivienda!U24</f>
        <v>7514.728433854465</v>
      </c>
      <c r="U32" s="9">
        <f t="shared" ref="U32" si="137">+T32/T$8*100</f>
        <v>13.083772106539806</v>
      </c>
      <c r="V32" s="7">
        <f>[1]vivienda!W24</f>
        <v>6007.158624390042</v>
      </c>
      <c r="W32" s="9">
        <f t="shared" ref="W32" si="138">+V32/V$8*100</f>
        <v>7.2074408948028728</v>
      </c>
    </row>
    <row r="33" spans="1:23">
      <c r="A33" s="8" t="s">
        <v>56</v>
      </c>
      <c r="B33" s="7">
        <f>[1]vivienda!C25</f>
        <v>371029.34686573019</v>
      </c>
      <c r="C33" s="9">
        <f t="shared" si="102"/>
        <v>19.912577814173169</v>
      </c>
      <c r="D33" s="7">
        <f>[1]vivienda!E25</f>
        <v>184232.14640916119</v>
      </c>
      <c r="E33" s="9">
        <f t="shared" si="102"/>
        <v>32.355975481997248</v>
      </c>
      <c r="F33" s="7">
        <f>[1]vivienda!G25</f>
        <v>175031.36314050376</v>
      </c>
      <c r="G33" s="9">
        <f t="shared" ref="G33" si="139">+F33/F$8*100</f>
        <v>16.681807965552604</v>
      </c>
      <c r="H33" s="7">
        <f>[1]vivienda!I25</f>
        <v>1162.9929569661599</v>
      </c>
      <c r="I33" s="9">
        <f t="shared" ref="I33" si="140">+H33/H$8*100</f>
        <v>7.7346066865475436</v>
      </c>
      <c r="J33" s="7">
        <f>[1]vivienda!K25</f>
        <v>2243.3036720346799</v>
      </c>
      <c r="K33" s="9">
        <f t="shared" ref="K33" si="141">+J33/J$8*100</f>
        <v>12.000582195033676</v>
      </c>
      <c r="L33" s="7">
        <f>[1]vivienda!M25</f>
        <v>581.49647848307995</v>
      </c>
      <c r="M33" s="9">
        <f t="shared" ref="M33" si="142">+L33/L$8*100</f>
        <v>1.0869565217391288</v>
      </c>
      <c r="N33" s="7">
        <f>[1]vivienda!O25</f>
        <v>1906.8782814517199</v>
      </c>
      <c r="O33" s="9">
        <f t="shared" ref="O33" si="143">+N33/N$8*100</f>
        <v>14.616947294010401</v>
      </c>
      <c r="P33" s="7">
        <f>[1]vivienda!Q25</f>
        <v>290.74823924153998</v>
      </c>
      <c r="Q33" s="9">
        <f t="shared" ref="Q33" si="144">+P33/P$8*100</f>
        <v>16.666666666666664</v>
      </c>
      <c r="R33" s="7">
        <f>[1]vivienda!S25</f>
        <v>290.74823924153998</v>
      </c>
      <c r="S33" s="9">
        <f t="shared" ref="S33" si="145">+R33/R$8*100</f>
        <v>15.585229037365403</v>
      </c>
      <c r="T33" s="7">
        <f>[1]vivienda!U25</f>
        <v>2382.1870562273202</v>
      </c>
      <c r="U33" s="9">
        <f t="shared" ref="U33" si="146">+T33/T$8*100</f>
        <v>4.147587345726671</v>
      </c>
      <c r="V33" s="7">
        <f>[1]vivienda!W25</f>
        <v>2907.4823924153998</v>
      </c>
      <c r="W33" s="9">
        <f t="shared" ref="W33" si="147">+V33/V$8*100</f>
        <v>3.4884225315661341</v>
      </c>
    </row>
    <row r="34" spans="1:23">
      <c r="A34" s="12" t="s">
        <v>57</v>
      </c>
      <c r="B34" s="13">
        <f>[1]vivienda!C26</f>
        <v>10623.289232247927</v>
      </c>
      <c r="C34" s="24">
        <f t="shared" si="102"/>
        <v>0.57013569214016058</v>
      </c>
      <c r="D34" s="13">
        <f>[1]vivienda!E26</f>
        <v>4225.4675763342402</v>
      </c>
      <c r="E34" s="24">
        <f t="shared" si="102"/>
        <v>0.74210243958296762</v>
      </c>
      <c r="F34" s="13">
        <f>[1]vivienda!G26</f>
        <v>4944.0804597059814</v>
      </c>
      <c r="G34" s="24">
        <f t="shared" ref="G34" si="148">+F34/F$8*100</f>
        <v>0.47120812701921144</v>
      </c>
      <c r="H34" s="13">
        <f>[1]vivienda!I26</f>
        <v>0</v>
      </c>
      <c r="I34" s="24">
        <f t="shared" ref="I34" si="149">+H34/H$8*100</f>
        <v>0</v>
      </c>
      <c r="J34" s="13">
        <f>[1]vivienda!K26</f>
        <v>0</v>
      </c>
      <c r="K34" s="24">
        <f t="shared" ref="K34" si="150">+J34/J$8*100</f>
        <v>0</v>
      </c>
      <c r="L34" s="13">
        <f>[1]vivienda!M26</f>
        <v>0</v>
      </c>
      <c r="M34" s="24">
        <f t="shared" ref="M34" si="151">+L34/L$8*100</f>
        <v>0</v>
      </c>
      <c r="N34" s="13">
        <f>[1]vivienda!O26</f>
        <v>0</v>
      </c>
      <c r="O34" s="24">
        <f t="shared" ref="O34" si="152">+N34/N$8*100</f>
        <v>0</v>
      </c>
      <c r="P34" s="13">
        <f>[1]vivienda!Q26</f>
        <v>0</v>
      </c>
      <c r="Q34" s="24">
        <f t="shared" ref="Q34" si="153">+P34/P$8*100</f>
        <v>0</v>
      </c>
      <c r="R34" s="13">
        <f>[1]vivienda!S26</f>
        <v>0</v>
      </c>
      <c r="S34" s="24">
        <f t="shared" ref="S34" si="154">+R34/R$8*100</f>
        <v>0</v>
      </c>
      <c r="T34" s="13">
        <f>[1]vivienda!U26</f>
        <v>581.49647848307995</v>
      </c>
      <c r="U34" s="24">
        <f t="shared" ref="U34" si="155">+T34/T$8*100</f>
        <v>1.0124341115179398</v>
      </c>
      <c r="V34" s="13">
        <f>[1]vivienda!W26</f>
        <v>872.24471772461993</v>
      </c>
      <c r="W34" s="24">
        <f t="shared" ref="W34" si="156">+V34/V$8*100</f>
        <v>1.0465267594698404</v>
      </c>
    </row>
    <row r="35" spans="1:23">
      <c r="A35" s="35" t="str">
        <f>[2]Resumen!A49</f>
        <v>Fuente: Instituto Nacional de Estadística (INE). XLIV Encuesta Permanente de Hogares de Propósitos Múltiples, mayo 2013.</v>
      </c>
      <c r="B35" s="32"/>
      <c r="C35" s="33"/>
      <c r="D35" s="32"/>
      <c r="E35" s="33"/>
      <c r="F35" s="32"/>
      <c r="G35" s="33"/>
      <c r="H35" s="32"/>
      <c r="I35" s="33"/>
      <c r="J35" s="32"/>
      <c r="K35" s="33"/>
      <c r="L35" s="32"/>
      <c r="M35" s="33"/>
      <c r="N35" s="32"/>
      <c r="O35" s="33"/>
      <c r="P35" s="32"/>
      <c r="Q35" s="33"/>
      <c r="R35" s="32"/>
      <c r="S35" s="33"/>
      <c r="T35" s="32"/>
      <c r="U35" s="33"/>
      <c r="V35" s="32"/>
      <c r="W35" s="33"/>
    </row>
    <row r="36" spans="1:23">
      <c r="A36" s="28" t="s">
        <v>35</v>
      </c>
    </row>
    <row r="37" spans="1:23">
      <c r="A37" s="28" t="s">
        <v>36</v>
      </c>
    </row>
  </sheetData>
  <mergeCells count="13">
    <mergeCell ref="A4:W4"/>
    <mergeCell ref="A6:A7"/>
    <mergeCell ref="R6:S6"/>
    <mergeCell ref="V6:W6"/>
    <mergeCell ref="J6:K6"/>
    <mergeCell ref="L6:M6"/>
    <mergeCell ref="N6:O6"/>
    <mergeCell ref="P6:Q6"/>
    <mergeCell ref="T6:U6"/>
    <mergeCell ref="B6:C6"/>
    <mergeCell ref="D6:E6"/>
    <mergeCell ref="F6:G6"/>
    <mergeCell ref="H6:I6"/>
  </mergeCells>
  <phoneticPr fontId="2" type="noConversion"/>
  <printOptions horizontalCentered="1"/>
  <pageMargins left="0.54" right="0" top="0" bottom="0" header="0" footer="0"/>
  <pageSetup paperSize="9" scale="78" orientation="landscape" r:id="rId1"/>
  <headerFooter alignWithMargins="0">
    <oddFooter>&amp;L&amp;Z&amp;F+&amp;F+&amp;A&amp;R&amp;D+&amp;T</oddFooter>
  </headerFooter>
  <ignoredErrors>
    <ignoredError sqref="D11:W34 F8:W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:U34"/>
  <sheetViews>
    <sheetView workbookViewId="0">
      <selection activeCell="E45" sqref="E45"/>
    </sheetView>
  </sheetViews>
  <sheetFormatPr baseColWidth="10" defaultRowHeight="12.75"/>
  <cols>
    <col min="1" max="1" width="19.42578125" customWidth="1"/>
    <col min="2" max="2" width="11.140625" bestFit="1" customWidth="1"/>
    <col min="3" max="3" width="7.5703125" bestFit="1" customWidth="1"/>
    <col min="4" max="4" width="9.5703125" bestFit="1" customWidth="1"/>
    <col min="5" max="5" width="7.7109375" bestFit="1" customWidth="1"/>
    <col min="6" max="6" width="9.5703125" bestFit="1" customWidth="1"/>
    <col min="7" max="7" width="7.7109375" bestFit="1" customWidth="1"/>
    <col min="8" max="8" width="8.42578125" bestFit="1" customWidth="1"/>
    <col min="9" max="9" width="7.7109375" bestFit="1" customWidth="1"/>
    <col min="10" max="10" width="7.5703125" bestFit="1" customWidth="1"/>
    <col min="11" max="11" width="7.7109375" bestFit="1" customWidth="1"/>
    <col min="12" max="12" width="9.42578125" bestFit="1" customWidth="1"/>
    <col min="13" max="13" width="7.7109375" bestFit="1" customWidth="1"/>
    <col min="14" max="14" width="8.42578125" bestFit="1" customWidth="1"/>
    <col min="15" max="15" width="7.7109375" bestFit="1" customWidth="1"/>
    <col min="16" max="16" width="9.42578125" bestFit="1" customWidth="1"/>
    <col min="17" max="17" width="7.7109375" bestFit="1" customWidth="1"/>
    <col min="18" max="18" width="7.5703125" bestFit="1" customWidth="1"/>
    <col min="19" max="19" width="7.7109375" bestFit="1" customWidth="1"/>
    <col min="20" max="20" width="9.42578125" bestFit="1" customWidth="1"/>
    <col min="21" max="21" width="6.7109375" bestFit="1" customWidth="1"/>
  </cols>
  <sheetData>
    <row r="1" spans="1:21">
      <c r="A1" s="40" t="s">
        <v>68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1" ht="40.5" customHeight="1">
      <c r="A3" s="44" t="s">
        <v>70</v>
      </c>
      <c r="B3" s="43" t="s">
        <v>0</v>
      </c>
      <c r="C3" s="43">
        <v>0</v>
      </c>
      <c r="D3" s="43" t="s">
        <v>12</v>
      </c>
      <c r="E3" s="43">
        <v>0</v>
      </c>
      <c r="F3" s="43" t="s">
        <v>72</v>
      </c>
      <c r="G3" s="43">
        <v>0</v>
      </c>
      <c r="H3" s="43" t="s">
        <v>13</v>
      </c>
      <c r="I3" s="43">
        <v>0</v>
      </c>
      <c r="J3" s="43" t="s">
        <v>14</v>
      </c>
      <c r="K3" s="43">
        <v>0</v>
      </c>
      <c r="L3" s="43" t="s">
        <v>73</v>
      </c>
      <c r="M3" s="43">
        <v>0</v>
      </c>
      <c r="N3" s="43" t="s">
        <v>74</v>
      </c>
      <c r="O3" s="43">
        <v>0</v>
      </c>
      <c r="P3" s="43" t="s">
        <v>15</v>
      </c>
      <c r="Q3" s="43">
        <v>0</v>
      </c>
      <c r="R3" s="43" t="s">
        <v>33</v>
      </c>
      <c r="S3" s="43">
        <v>0</v>
      </c>
      <c r="T3" s="43" t="s">
        <v>30</v>
      </c>
      <c r="U3" s="43">
        <v>0</v>
      </c>
    </row>
    <row r="4" spans="1:21">
      <c r="A4" s="45"/>
      <c r="B4" s="5" t="s">
        <v>2</v>
      </c>
      <c r="C4" s="5" t="s">
        <v>3</v>
      </c>
      <c r="D4" s="5" t="s">
        <v>2</v>
      </c>
      <c r="E4" s="5" t="s">
        <v>3</v>
      </c>
      <c r="F4" s="5" t="s">
        <v>2</v>
      </c>
      <c r="G4" s="5" t="s">
        <v>3</v>
      </c>
      <c r="H4" s="5" t="s">
        <v>2</v>
      </c>
      <c r="I4" s="5" t="s">
        <v>3</v>
      </c>
      <c r="J4" s="5" t="s">
        <v>2</v>
      </c>
      <c r="K4" s="5" t="s">
        <v>3</v>
      </c>
      <c r="L4" s="5" t="s">
        <v>2</v>
      </c>
      <c r="M4" s="5" t="s">
        <v>3</v>
      </c>
      <c r="N4" s="5" t="s">
        <v>2</v>
      </c>
      <c r="O4" s="5" t="s">
        <v>3</v>
      </c>
      <c r="P4" s="5" t="s">
        <v>2</v>
      </c>
      <c r="Q4" s="5" t="s">
        <v>3</v>
      </c>
      <c r="R4" s="5" t="s">
        <v>2</v>
      </c>
      <c r="S4" s="5" t="s">
        <v>3</v>
      </c>
      <c r="T4" s="5" t="s">
        <v>2</v>
      </c>
      <c r="U4" s="5" t="s">
        <v>3</v>
      </c>
    </row>
    <row r="5" spans="1:21">
      <c r="A5" s="4" t="s">
        <v>38</v>
      </c>
      <c r="B5" s="6">
        <f>+D5+F5+H5+J5+L5+N5+P5+R5+T5</f>
        <v>1863291.3846124068</v>
      </c>
      <c r="C5" s="27">
        <f>[1]vivienda!X5</f>
        <v>100</v>
      </c>
      <c r="D5" s="6">
        <f>[1]vivienda!AA5</f>
        <v>664121.57161907433</v>
      </c>
      <c r="E5" s="27">
        <f>+D5/$B5*100</f>
        <v>35.642389435360471</v>
      </c>
      <c r="F5" s="6">
        <f>[1]vivienda!AC5</f>
        <v>319456.4182401427</v>
      </c>
      <c r="G5" s="27">
        <f>+F5/$B5*100</f>
        <v>17.144737579871038</v>
      </c>
      <c r="H5" s="6">
        <f>[1]vivienda!AE5</f>
        <v>12368.238495044425</v>
      </c>
      <c r="I5" s="27">
        <f>+H5/$B5*100</f>
        <v>0.66378445138451647</v>
      </c>
      <c r="J5" s="6">
        <f>[1]vivienda!AG5</f>
        <v>3319.1934058462002</v>
      </c>
      <c r="K5" s="27">
        <f>+J5/$B5*100</f>
        <v>0.17813603568701325</v>
      </c>
      <c r="L5" s="6">
        <f>[1]vivienda!AI5</f>
        <v>443180.97785249091</v>
      </c>
      <c r="M5" s="27">
        <f>+L5/$B5*100</f>
        <v>23.784845543343685</v>
      </c>
      <c r="N5" s="6">
        <f>[1]vivienda!AK5</f>
        <v>85527.961530955756</v>
      </c>
      <c r="O5" s="27">
        <f>+N5/$B5*100</f>
        <v>4.5901549396551786</v>
      </c>
      <c r="P5" s="6">
        <f>[1]vivienda!AM5</f>
        <v>166126.8328272411</v>
      </c>
      <c r="Q5" s="27">
        <f>+P5/$B5*100</f>
        <v>8.9157731420412301</v>
      </c>
      <c r="R5" s="6">
        <f>[1]vivienda!AO5</f>
        <v>2730.47021004212</v>
      </c>
      <c r="S5" s="27">
        <f>+R5/$B5*100</f>
        <v>0.14654016181210969</v>
      </c>
      <c r="T5" s="6">
        <f>Cuadro01!B8-(Cuadro02!D5+Cuadro02!F5+Cuadro02!H5+Cuadro02!J5+Cuadro02!L5+Cuadro02!N5+Cuadro02!P5+Cuadro02!R5)</f>
        <v>166459.72043156927</v>
      </c>
      <c r="U5" s="27">
        <f>+T5/$B5*100</f>
        <v>8.9336387108447592</v>
      </c>
    </row>
    <row r="6" spans="1:21">
      <c r="A6" s="3"/>
      <c r="B6" s="7"/>
      <c r="C6" s="3"/>
      <c r="D6" s="7"/>
      <c r="E6" s="3"/>
      <c r="F6" s="7"/>
      <c r="G6" s="3"/>
      <c r="H6" s="7"/>
      <c r="I6" s="3"/>
      <c r="J6" s="7"/>
      <c r="K6" s="3"/>
      <c r="L6" s="7"/>
      <c r="M6" s="3"/>
      <c r="N6" s="7"/>
      <c r="O6" s="3"/>
      <c r="P6" s="7"/>
      <c r="Q6" s="3"/>
      <c r="R6" s="7"/>
      <c r="S6" s="3"/>
      <c r="T6" s="7"/>
      <c r="U6" s="3"/>
    </row>
    <row r="7" spans="1:21">
      <c r="A7" s="4" t="s">
        <v>1</v>
      </c>
      <c r="B7" s="7"/>
      <c r="C7" s="3"/>
      <c r="D7" s="7"/>
      <c r="E7" s="3"/>
      <c r="F7" s="7"/>
      <c r="G7" s="3"/>
      <c r="H7" s="7"/>
      <c r="I7" s="3"/>
      <c r="J7" s="7"/>
      <c r="K7" s="3"/>
      <c r="L7" s="7"/>
      <c r="M7" s="3"/>
      <c r="N7" s="7"/>
      <c r="O7" s="3"/>
      <c r="P7" s="7"/>
      <c r="Q7" s="3"/>
      <c r="R7" s="7"/>
      <c r="S7" s="3"/>
      <c r="T7" s="7"/>
      <c r="U7" s="3"/>
    </row>
    <row r="8" spans="1:21">
      <c r="A8" s="8" t="s">
        <v>39</v>
      </c>
      <c r="B8" s="7">
        <f>+D8+F8+H8+J8+L8+N8+P8+R8+T8</f>
        <v>916033.62116346811</v>
      </c>
      <c r="C8" s="9">
        <f>+B8/$B$5*100</f>
        <v>49.162124009606643</v>
      </c>
      <c r="D8" s="7">
        <f>[1]vivienda!AA6</f>
        <v>617601.85334042786</v>
      </c>
      <c r="E8" s="9">
        <f>+E9+E10+E11</f>
        <v>92.995300820417498</v>
      </c>
      <c r="F8" s="7">
        <f>[1]vivienda!AC6</f>
        <v>113897.41309637362</v>
      </c>
      <c r="G8" s="9">
        <f>+G9+G10+G11</f>
        <v>35.6535059535898</v>
      </c>
      <c r="H8" s="7">
        <f>[1]vivienda!AE6</f>
        <v>8879.2596241459396</v>
      </c>
      <c r="I8" s="9">
        <f>+I9+I10+I11</f>
        <v>71.790818294000303</v>
      </c>
      <c r="J8" s="7">
        <f>[1]vivienda!AG6</f>
        <v>2737.6969273631203</v>
      </c>
      <c r="K8" s="9">
        <f>+K9+K10+K11</f>
        <v>82.480789535829032</v>
      </c>
      <c r="L8" s="7">
        <f>[1]vivienda!AI6</f>
        <v>79745.678800565409</v>
      </c>
      <c r="M8" s="9">
        <f>+M9+M10+M11</f>
        <v>17.993930873790418</v>
      </c>
      <c r="N8" s="7">
        <f>[1]vivienda!AK6</f>
        <v>24470.831290232265</v>
      </c>
      <c r="O8" s="9">
        <f>+O9+O10+O11</f>
        <v>28.611498335986184</v>
      </c>
      <c r="P8" s="7">
        <f>[1]vivienda!AM6</f>
        <v>49536.788891383396</v>
      </c>
      <c r="Q8" s="9">
        <f>+Q9+Q10+Q11</f>
        <v>29.818656052329388</v>
      </c>
      <c r="R8" s="7">
        <f>[1]vivienda!AO6</f>
        <v>2730.47021004212</v>
      </c>
      <c r="S8" s="9">
        <f>+S9+S10+S11</f>
        <v>100</v>
      </c>
      <c r="T8" s="7">
        <f>Cuadro01!B11-(Cuadro02!D8+Cuadro02!F8+Cuadro02!H8+Cuadro02!J8+Cuadro02!L8+Cuadro02!N8+Cuadro02!P8+Cuadro02!R8)</f>
        <v>16433.628982934286</v>
      </c>
      <c r="U8" s="9">
        <f>+U9+U10+U11</f>
        <v>9.8724357702084902</v>
      </c>
    </row>
    <row r="9" spans="1:21">
      <c r="A9" s="10" t="s">
        <v>40</v>
      </c>
      <c r="B9" s="7">
        <f>+D9+F9+H9+J9+L9+N9+P9+R9+T9</f>
        <v>249945.46902715132</v>
      </c>
      <c r="C9" s="9">
        <f>+B9/$B$5*100</f>
        <v>13.414191204407025</v>
      </c>
      <c r="D9" s="7">
        <f>[1]vivienda!AA7</f>
        <v>201096.99938593217</v>
      </c>
      <c r="E9" s="9">
        <f>[1]vivienda!AB7</f>
        <v>30.280148692606694</v>
      </c>
      <c r="F9" s="7">
        <f>[1]vivienda!AC7</f>
        <v>9918.4709931407997</v>
      </c>
      <c r="G9" s="9">
        <f>[1]vivienda!AD7</f>
        <v>3.1047962810641851</v>
      </c>
      <c r="H9" s="7">
        <f>[1]vivienda!AE7</f>
        <v>495.92354965703998</v>
      </c>
      <c r="I9" s="9">
        <f>[1]vivienda!AF7</f>
        <v>4.0096538391925529</v>
      </c>
      <c r="J9" s="7">
        <f>[1]vivienda!AG7</f>
        <v>991.84709931407997</v>
      </c>
      <c r="K9" s="9">
        <f>[1]vivienda!AH7</f>
        <v>29.882172505136591</v>
      </c>
      <c r="L9" s="7">
        <f>[1]vivienda!AI7</f>
        <v>6694.9679203700398</v>
      </c>
      <c r="M9" s="9">
        <f>[1]vivienda!AJ7</f>
        <v>1.510662292594698</v>
      </c>
      <c r="N9" s="7">
        <f>[1]vivienda!AK7</f>
        <v>4711.2737217418799</v>
      </c>
      <c r="O9" s="9">
        <f>[1]vivienda!AL7</f>
        <v>5.5084602010965673</v>
      </c>
      <c r="P9" s="7">
        <f>[1]vivienda!AM7</f>
        <v>21324.712635252719</v>
      </c>
      <c r="Q9" s="9">
        <f>[1]vivienda!AN7</f>
        <v>12.836404735066942</v>
      </c>
      <c r="R9" s="7">
        <f>[1]vivienda!AO7</f>
        <v>2231.6559734566799</v>
      </c>
      <c r="S9" s="9">
        <f>[1]vivienda!AP7</f>
        <v>81.731562763406046</v>
      </c>
      <c r="T9" s="7">
        <f>Cuadro01!B12-(Cuadro02!D9+Cuadro02!F9+Cuadro02!H9+Cuadro02!J9+Cuadro02!L9+Cuadro02!N9+Cuadro02!P9+Cuadro02!R9)</f>
        <v>2479.6177482859057</v>
      </c>
      <c r="U9" s="9">
        <f>+T9/T$5*100</f>
        <v>1.4896202768196187</v>
      </c>
    </row>
    <row r="10" spans="1:21">
      <c r="A10" s="10" t="s">
        <v>41</v>
      </c>
      <c r="B10" s="7">
        <f>+D10+F10+H10+J10+L10+N10+P10+R10+T10</f>
        <v>163283.40165816495</v>
      </c>
      <c r="C10" s="9">
        <f>+B10/$B$5*100</f>
        <v>8.7631705382532203</v>
      </c>
      <c r="D10" s="7">
        <f>[1]vivienda!AA8</f>
        <v>144900.50213373554</v>
      </c>
      <c r="E10" s="9">
        <f>[1]vivienda!AB8</f>
        <v>21.818370058433718</v>
      </c>
      <c r="F10" s="7">
        <f>[1]vivienda!AC8</f>
        <v>7208.9802056584058</v>
      </c>
      <c r="G10" s="9">
        <f>[1]vivienda!AD8</f>
        <v>2.2566396522480416</v>
      </c>
      <c r="H10" s="7">
        <f>[1]vivienda!AE8</f>
        <v>901.12252570729993</v>
      </c>
      <c r="I10" s="9">
        <f>[1]vivienda!AF8</f>
        <v>7.2857790223591845</v>
      </c>
      <c r="J10" s="7">
        <f>[1]vivienda!AG8</f>
        <v>0</v>
      </c>
      <c r="K10" s="9">
        <f>[1]vivienda!AH8</f>
        <v>0</v>
      </c>
      <c r="L10" s="7">
        <f>[1]vivienda!AI8</f>
        <v>3964.939113112122</v>
      </c>
      <c r="M10" s="9">
        <f>[1]vivienda!AJ8</f>
        <v>0.89465462446626454</v>
      </c>
      <c r="N10" s="7">
        <f>[1]vivienda!AK8</f>
        <v>1802.2450514145999</v>
      </c>
      <c r="O10" s="9">
        <f>[1]vivienda!AL8</f>
        <v>2.1071998199820303</v>
      </c>
      <c r="P10" s="7">
        <f>[1]vivienda!AM8</f>
        <v>2523.1430719804403</v>
      </c>
      <c r="Q10" s="9">
        <f>[1]vivienda!AN8</f>
        <v>1.5188052580309597</v>
      </c>
      <c r="R10" s="7">
        <f>[1]vivienda!AO8</f>
        <v>0</v>
      </c>
      <c r="S10" s="9">
        <f>[1]vivienda!AP8</f>
        <v>0</v>
      </c>
      <c r="T10" s="7">
        <f>Cuadro01!B13-(Cuadro02!D10+Cuadro02!F10+Cuadro02!H10+Cuadro02!J10+Cuadro02!L10+Cuadro02!N10+Cuadro02!P10+Cuadro02!R10)</f>
        <v>1982.4695565565489</v>
      </c>
      <c r="U10" s="9">
        <f t="shared" ref="U10:U12" si="0">+T10/T$5*100</f>
        <v>1.1909605227118787</v>
      </c>
    </row>
    <row r="11" spans="1:21">
      <c r="A11" s="10" t="s">
        <v>42</v>
      </c>
      <c r="B11" s="7">
        <f>+D11+F11+H11+J11+L11+N11+P11+R11+T11</f>
        <v>502804.75047810795</v>
      </c>
      <c r="C11" s="9">
        <f>+B11/$B$5*100</f>
        <v>26.984762266944038</v>
      </c>
      <c r="D11" s="7">
        <f>[1]vivienda!AA9</f>
        <v>271604.35182077484</v>
      </c>
      <c r="E11" s="9">
        <f>[1]vivienda!AB9</f>
        <v>40.896782069377082</v>
      </c>
      <c r="F11" s="7">
        <f>[1]vivienda!AC9</f>
        <v>96769.961897574802</v>
      </c>
      <c r="G11" s="9">
        <f>[1]vivienda!AD9</f>
        <v>30.292070020277574</v>
      </c>
      <c r="H11" s="36">
        <f>[1]vivienda!AE9</f>
        <v>7482.2135487816004</v>
      </c>
      <c r="I11" s="37">
        <f>[1]vivienda!AF9</f>
        <v>60.495385432448565</v>
      </c>
      <c r="J11" s="36">
        <f>[1]vivienda!AG9</f>
        <v>1745.8498280490401</v>
      </c>
      <c r="K11" s="37">
        <f>[1]vivienda!AH9</f>
        <v>52.598617030692438</v>
      </c>
      <c r="L11" s="36">
        <f>[1]vivienda!AI9</f>
        <v>69085.771767083483</v>
      </c>
      <c r="M11" s="37">
        <f>[1]vivienda!AJ9</f>
        <v>15.588613956729457</v>
      </c>
      <c r="N11" s="36">
        <f>[1]vivienda!AK9</f>
        <v>17957.312517075829</v>
      </c>
      <c r="O11" s="37">
        <f>[1]vivienda!AL9</f>
        <v>20.995838314907587</v>
      </c>
      <c r="P11" s="7">
        <f>[1]vivienda!AM9</f>
        <v>25688.933184150093</v>
      </c>
      <c r="Q11" s="9">
        <f>[1]vivienda!AN9</f>
        <v>15.463446059231487</v>
      </c>
      <c r="R11" s="7">
        <f>[1]vivienda!AO9</f>
        <v>498.81423658544003</v>
      </c>
      <c r="S11" s="9">
        <f>[1]vivienda!AP9</f>
        <v>18.268437236593961</v>
      </c>
      <c r="T11" s="7">
        <f>Cuadro01!B14-(Cuadro02!D11+Cuadro02!F11+Cuadro02!H11+Cuadro02!J11+Cuadro02!L11+Cuadro02!N11+Cuadro02!P11+Cuadro02!R11)</f>
        <v>11971.541678032838</v>
      </c>
      <c r="U11" s="9">
        <f t="shared" si="0"/>
        <v>7.1918549706769923</v>
      </c>
    </row>
    <row r="12" spans="1:21">
      <c r="A12" s="8" t="s">
        <v>43</v>
      </c>
      <c r="B12" s="7">
        <f>+D12+F12+H12+J12+L12+N12+P12+R12+T12</f>
        <v>947257.76344893861</v>
      </c>
      <c r="C12" s="9">
        <f>+B12/$B$5*100</f>
        <v>50.837875990393357</v>
      </c>
      <c r="D12" s="7">
        <f>[1]vivienda!AA10</f>
        <v>46519.718278646462</v>
      </c>
      <c r="E12" s="9">
        <f>[1]vivienda!AB10</f>
        <v>7.0046991795847227</v>
      </c>
      <c r="F12" s="7">
        <f>[1]vivienda!AC10</f>
        <v>205559.00514376906</v>
      </c>
      <c r="G12" s="9">
        <f>[1]vivienda!AD10</f>
        <v>64.346494046410314</v>
      </c>
      <c r="H12" s="36">
        <f>[1]vivienda!AE10</f>
        <v>3488.9788708984797</v>
      </c>
      <c r="I12" s="37">
        <f>[1]vivienda!AF10</f>
        <v>28.209181705999665</v>
      </c>
      <c r="J12" s="36">
        <f>[1]vivienda!AG10</f>
        <v>581.49647848307995</v>
      </c>
      <c r="K12" s="37">
        <f>[1]vivienda!AH10</f>
        <v>17.519210464170961</v>
      </c>
      <c r="L12" s="36">
        <f>[1]vivienda!AI10</f>
        <v>363435.29905192548</v>
      </c>
      <c r="M12" s="37">
        <f>[1]vivienda!AJ10</f>
        <v>82.006069126209638</v>
      </c>
      <c r="N12" s="36">
        <f>[1]vivienda!AK10</f>
        <v>61057.130240723483</v>
      </c>
      <c r="O12" s="37">
        <f>[1]vivienda!AL10</f>
        <v>71.388501664013859</v>
      </c>
      <c r="P12" s="7">
        <f>[1]vivienda!AM10</f>
        <v>116590.0439358577</v>
      </c>
      <c r="Q12" s="9">
        <f>[1]vivienda!AN10</f>
        <v>70.181343947670527</v>
      </c>
      <c r="R12" s="7">
        <f>[1]vivienda!AO10</f>
        <v>0</v>
      </c>
      <c r="S12" s="9">
        <f>[1]vivienda!AP10</f>
        <v>0</v>
      </c>
      <c r="T12" s="7">
        <f>Cuadro01!B15-(Cuadro02!D12+Cuadro02!F12+Cuadro02!H12+Cuadro02!J12+Cuadro02!L12+Cuadro02!N12+Cuadro02!P12+Cuadro02!R12)</f>
        <v>150026.09144863486</v>
      </c>
      <c r="U12" s="9">
        <f t="shared" si="0"/>
        <v>90.12756422975599</v>
      </c>
    </row>
    <row r="13" spans="1:21">
      <c r="A13" s="3"/>
      <c r="B13" s="7"/>
      <c r="C13" s="3"/>
      <c r="D13" s="7"/>
      <c r="E13" s="3"/>
      <c r="F13" s="7"/>
      <c r="G13" s="3"/>
      <c r="H13" s="36"/>
      <c r="I13" s="38"/>
      <c r="J13" s="36"/>
      <c r="K13" s="38"/>
      <c r="L13" s="36"/>
      <c r="M13" s="38"/>
      <c r="N13" s="36"/>
      <c r="O13" s="38"/>
      <c r="P13" s="7"/>
      <c r="Q13" s="3"/>
      <c r="R13" s="7"/>
      <c r="S13" s="3"/>
      <c r="T13" s="7"/>
      <c r="U13" s="9"/>
    </row>
    <row r="14" spans="1:21">
      <c r="A14" s="4" t="s">
        <v>63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36"/>
      <c r="O14" s="6"/>
      <c r="P14" s="6"/>
      <c r="Q14" s="6"/>
      <c r="R14" s="6"/>
      <c r="S14" s="6"/>
      <c r="T14" s="6"/>
      <c r="U14" s="6"/>
    </row>
    <row r="15" spans="1:21">
      <c r="A15" s="8" t="s">
        <v>44</v>
      </c>
      <c r="B15" s="7">
        <f t="shared" ref="B15:B19" si="1">+D15+F15+H15+J15+L15+N15+P15+R15+T15</f>
        <v>347136.58429560438</v>
      </c>
      <c r="C15" s="9">
        <f>+B15/$B$5*100</f>
        <v>18.630289774447387</v>
      </c>
      <c r="D15" s="7">
        <f>[1]vivienda!AA12</f>
        <v>43564.563133922602</v>
      </c>
      <c r="E15" s="11">
        <f>[1]vivienda!AB12</f>
        <v>6.5597271637654746</v>
      </c>
      <c r="F15" s="7">
        <f>[1]vivienda!AC12</f>
        <v>39199.240589273664</v>
      </c>
      <c r="G15" s="11">
        <f>[1]vivienda!AD12</f>
        <v>12.2706066778119</v>
      </c>
      <c r="H15" s="7">
        <f>[1]vivienda!AE12</f>
        <v>1468.6012175538801</v>
      </c>
      <c r="I15" s="11">
        <f>[1]vivienda!AF12</f>
        <v>11.873972337631617</v>
      </c>
      <c r="J15" s="7">
        <f>[1]vivienda!AG12</f>
        <v>249.40711829272001</v>
      </c>
      <c r="K15" s="11">
        <f>[1]vivienda!AH12</f>
        <v>7.514088147241778</v>
      </c>
      <c r="L15" s="7">
        <f>[1]vivienda!AI12</f>
        <v>121654.86739018495</v>
      </c>
      <c r="M15" s="11">
        <f>[1]vivienda!AJ12</f>
        <v>27.450381101572631</v>
      </c>
      <c r="N15" s="7">
        <f>[1]vivienda!AK12</f>
        <v>24295.683193921326</v>
      </c>
      <c r="O15" s="11">
        <f>[1]vivienda!AL12</f>
        <v>28.40671373317814</v>
      </c>
      <c r="P15" s="7">
        <f>[1]vivienda!AM12</f>
        <v>52475.5117814064</v>
      </c>
      <c r="Q15" s="11">
        <f>[1]vivienda!AN12</f>
        <v>31.587619464205897</v>
      </c>
      <c r="R15" s="7">
        <f>[1]vivienda!AO12</f>
        <v>0</v>
      </c>
      <c r="S15" s="11">
        <f>[1]vivienda!AP12</f>
        <v>0</v>
      </c>
      <c r="T15" s="7">
        <f>Cuadro01!B18-(Cuadro02!D15+Cuadro02!F15+Cuadro02!H15+Cuadro02!J15+Cuadro02!L15+Cuadro02!N15+Cuadro02!P15+Cuadro02!R15)</f>
        <v>64228.709871048864</v>
      </c>
      <c r="U15" s="9">
        <f>+T15/T$5*100</f>
        <v>38.585136214651371</v>
      </c>
    </row>
    <row r="16" spans="1:21">
      <c r="A16" s="8" t="s">
        <v>45</v>
      </c>
      <c r="B16" s="7">
        <f t="shared" si="1"/>
        <v>1035713.3361874452</v>
      </c>
      <c r="C16" s="9">
        <f>+B16/$B$5*100</f>
        <v>55.585151347806473</v>
      </c>
      <c r="D16" s="7">
        <f>[1]vivienda!AA13</f>
        <v>298683.83025367151</v>
      </c>
      <c r="E16" s="11">
        <f>[1]vivienda!AB13</f>
        <v>44.974270226685249</v>
      </c>
      <c r="F16" s="7">
        <f>[1]vivienda!AC13</f>
        <v>197657.70296850786</v>
      </c>
      <c r="G16" s="11">
        <f>[1]vivienda!AD13</f>
        <v>61.873135640030888</v>
      </c>
      <c r="H16" s="7">
        <f>[1]vivienda!AE13</f>
        <v>7685.1862318876247</v>
      </c>
      <c r="I16" s="11">
        <f>[1]vivienda!AF13</f>
        <v>62.136465390498763</v>
      </c>
      <c r="J16" s="7">
        <f>[1]vivienda!AG13</f>
        <v>2073.6031578468001</v>
      </c>
      <c r="K16" s="11">
        <f>[1]vivienda!AH13</f>
        <v>62.473104284748736</v>
      </c>
      <c r="L16" s="7">
        <f>[1]vivienda!AI13</f>
        <v>284822.72620288143</v>
      </c>
      <c r="M16" s="11">
        <f>[1]vivienda!AJ13</f>
        <v>64.267813926274215</v>
      </c>
      <c r="N16" s="7">
        <f>[1]vivienda!AK13</f>
        <v>52064.991258846596</v>
      </c>
      <c r="O16" s="11">
        <f>[1]vivienda!AL13</f>
        <v>60.874818394920283</v>
      </c>
      <c r="P16" s="7">
        <f>[1]vivienda!AM13</f>
        <v>97546.280096570568</v>
      </c>
      <c r="Q16" s="11">
        <f>[1]vivienda!AN13</f>
        <v>58.717955694737803</v>
      </c>
      <c r="R16" s="7">
        <f>[1]vivienda!AO13</f>
        <v>1986.58488555656</v>
      </c>
      <c r="S16" s="11">
        <f>[1]vivienda!AP13</f>
        <v>72.756145745531313</v>
      </c>
      <c r="T16" s="7">
        <f>Cuadro01!B19-(Cuadro02!D16+Cuadro02!F16+Cuadro02!H16+Cuadro02!J16+Cuadro02!L16+Cuadro02!N16+Cuadro02!P16+Cuadro02!R16)</f>
        <v>93192.431131676189</v>
      </c>
      <c r="U16" s="9">
        <f t="shared" ref="U16:U19" si="2">+T16/T$5*100</f>
        <v>55.984973956499651</v>
      </c>
    </row>
    <row r="17" spans="1:21">
      <c r="A17" s="8" t="s">
        <v>46</v>
      </c>
      <c r="B17" s="7">
        <f t="shared" si="1"/>
        <v>353592.60352204344</v>
      </c>
      <c r="C17" s="9">
        <f>+B17/$B$5*100</f>
        <v>18.976774456325636</v>
      </c>
      <c r="D17" s="7">
        <f>[1]vivienda!AA14</f>
        <v>218916.94369787889</v>
      </c>
      <c r="E17" s="11">
        <f>[1]vivienda!AB14</f>
        <v>32.963383972632784</v>
      </c>
      <c r="F17" s="7">
        <f>[1]vivienda!AC14</f>
        <v>68088.883623345333</v>
      </c>
      <c r="G17" s="11">
        <f>[1]vivienda!AD14</f>
        <v>21.313982044386837</v>
      </c>
      <c r="H17" s="7">
        <f>[1]vivienda!AE14</f>
        <v>2466.2296907247601</v>
      </c>
      <c r="I17" s="11">
        <f>[1]vivienda!AF14</f>
        <v>19.940023728624759</v>
      </c>
      <c r="J17" s="7">
        <f>[1]vivienda!AG14</f>
        <v>996.18312970668012</v>
      </c>
      <c r="K17" s="11">
        <f>[1]vivienda!AH14</f>
        <v>30.012807568009485</v>
      </c>
      <c r="L17" s="7">
        <f>[1]vivienda!AI14</f>
        <v>32882.400979200211</v>
      </c>
      <c r="M17" s="11">
        <f>[1]vivienda!AJ14</f>
        <v>7.4196327510574793</v>
      </c>
      <c r="N17" s="7">
        <f>[1]vivienda!AK14</f>
        <v>7921.6968301884845</v>
      </c>
      <c r="O17" s="11">
        <f>[1]vivienda!AL14</f>
        <v>9.2621134520098742</v>
      </c>
      <c r="P17" s="7">
        <f>[1]vivienda!AM14</f>
        <v>14530.252028002589</v>
      </c>
      <c r="Q17" s="11">
        <f>[1]vivienda!AN14</f>
        <v>8.7464810956294556</v>
      </c>
      <c r="R17" s="7">
        <f>[1]vivienda!AO14</f>
        <v>743.88532448555998</v>
      </c>
      <c r="S17" s="11">
        <f>[1]vivienda!AP14</f>
        <v>27.24385425446868</v>
      </c>
      <c r="T17" s="7">
        <f>Cuadro01!B20-(Cuadro02!D17+Cuadro02!F17+Cuadro02!H17+Cuadro02!J17+Cuadro02!L17+Cuadro02!N17+Cuadro02!P17+Cuadro02!R17)</f>
        <v>7046.1282185110031</v>
      </c>
      <c r="U17" s="9">
        <f t="shared" si="2"/>
        <v>4.2329328682296028</v>
      </c>
    </row>
    <row r="18" spans="1:21">
      <c r="A18" s="8" t="s">
        <v>47</v>
      </c>
      <c r="B18" s="7">
        <f t="shared" si="1"/>
        <v>119540.83777816696</v>
      </c>
      <c r="C18" s="9">
        <f>+B18/$B$5*100</f>
        <v>6.4155740087336515</v>
      </c>
      <c r="D18" s="7">
        <f>[1]vivienda!AA15</f>
        <v>100341.43970245818</v>
      </c>
      <c r="E18" s="11">
        <f>[1]vivienda!AB15</f>
        <v>15.108896321171125</v>
      </c>
      <c r="F18" s="7">
        <f>[1]vivienda!AC15</f>
        <v>13473.066808361269</v>
      </c>
      <c r="G18" s="11">
        <f>[1]vivienda!AD15</f>
        <v>4.2174976112808151</v>
      </c>
      <c r="H18" s="7">
        <f>[1]vivienda!AE15</f>
        <v>748.22135487816001</v>
      </c>
      <c r="I18" s="11">
        <f>[1]vivienda!AF15</f>
        <v>6.0495385432448563</v>
      </c>
      <c r="J18" s="7">
        <f>[1]vivienda!AG15</f>
        <v>0</v>
      </c>
      <c r="K18" s="11">
        <f>[1]vivienda!AH15</f>
        <v>0</v>
      </c>
      <c r="L18" s="7">
        <f>[1]vivienda!AI15</f>
        <v>2159.17608667284</v>
      </c>
      <c r="M18" s="11">
        <f>[1]vivienda!AJ15</f>
        <v>0.48719963052915682</v>
      </c>
      <c r="N18" s="7">
        <f>[1]vivienda!AK15</f>
        <v>1245.5902479994002</v>
      </c>
      <c r="O18" s="11">
        <f>[1]vivienda!AL15</f>
        <v>1.4563544198917622</v>
      </c>
      <c r="P18" s="7">
        <f>[1]vivienda!AM15</f>
        <v>743.88532448555998</v>
      </c>
      <c r="Q18" s="11">
        <f>[1]vivienda!AN15</f>
        <v>0.44778156052559098</v>
      </c>
      <c r="R18" s="7">
        <f>[1]vivienda!AO15</f>
        <v>0</v>
      </c>
      <c r="S18" s="11">
        <f>[1]vivienda!AP15</f>
        <v>0</v>
      </c>
      <c r="T18" s="7">
        <f>Cuadro01!B21-(Cuadro02!D18+Cuadro02!F18+Cuadro02!H18+Cuadro02!J18+Cuadro02!L18+Cuadro02!N18+Cuadro02!P18+Cuadro02!R18)</f>
        <v>829.45825331154629</v>
      </c>
      <c r="U18" s="9">
        <f t="shared" si="2"/>
        <v>0.49829367198326652</v>
      </c>
    </row>
    <row r="19" spans="1:21">
      <c r="A19" s="8" t="s">
        <v>48</v>
      </c>
      <c r="B19" s="7">
        <f t="shared" si="1"/>
        <v>7308.0228291103649</v>
      </c>
      <c r="C19" s="9">
        <f>+B19/$B$5*100</f>
        <v>0.39221041268489232</v>
      </c>
      <c r="D19" s="7">
        <f>[1]vivienda!AA16</f>
        <v>2614.7948311613</v>
      </c>
      <c r="E19" s="11">
        <f>[1]vivienda!AB16</f>
        <v>0.39372231574810057</v>
      </c>
      <c r="F19" s="7">
        <f>[1]vivienda!AC16</f>
        <v>1037.5242506555001</v>
      </c>
      <c r="G19" s="11">
        <f>[1]vivienda!AD16</f>
        <v>0.32477802648985105</v>
      </c>
      <c r="H19" s="7">
        <f>[1]vivienda!AE16</f>
        <v>0</v>
      </c>
      <c r="I19" s="11">
        <f>[1]vivienda!AF16</f>
        <v>0</v>
      </c>
      <c r="J19" s="7">
        <f>[1]vivienda!AG16</f>
        <v>0</v>
      </c>
      <c r="K19" s="11">
        <f>[1]vivienda!AH16</f>
        <v>0</v>
      </c>
      <c r="L19" s="7">
        <f>[1]vivienda!AI16</f>
        <v>1661.8071935516</v>
      </c>
      <c r="M19" s="11">
        <f>[1]vivienda!AJ16</f>
        <v>0.37497259056653798</v>
      </c>
      <c r="N19" s="7">
        <f>[1]vivienda!AK16</f>
        <v>0</v>
      </c>
      <c r="O19" s="11">
        <f>[1]vivienda!AL16</f>
        <v>0</v>
      </c>
      <c r="P19" s="7">
        <f>[1]vivienda!AM16</f>
        <v>830.9035967758</v>
      </c>
      <c r="Q19" s="11">
        <f>[1]vivienda!AN16</f>
        <v>0.50016218490114395</v>
      </c>
      <c r="R19" s="7">
        <f>[1]vivienda!AO16</f>
        <v>0</v>
      </c>
      <c r="S19" s="11">
        <f>[1]vivienda!AP16</f>
        <v>0</v>
      </c>
      <c r="T19" s="7">
        <f>Cuadro01!B22-(Cuadro02!D19+Cuadro02!F19+Cuadro02!H19+Cuadro02!J19+Cuadro02!L19+Cuadro02!N19+Cuadro02!P19+Cuadro02!R19)</f>
        <v>1162.9929569661645</v>
      </c>
      <c r="U19" s="9">
        <f t="shared" si="2"/>
        <v>0.69866328860276139</v>
      </c>
    </row>
    <row r="20" spans="1:21">
      <c r="A20" s="3"/>
      <c r="B20" s="7"/>
      <c r="C20" s="3"/>
      <c r="D20" s="7"/>
      <c r="E20" s="3"/>
      <c r="F20" s="7"/>
      <c r="G20" s="3"/>
      <c r="H20" s="7"/>
      <c r="I20" s="3"/>
      <c r="J20" s="7"/>
      <c r="K20" s="3"/>
      <c r="L20" s="7"/>
      <c r="M20" s="3"/>
      <c r="N20" s="7"/>
      <c r="O20" s="3"/>
      <c r="P20" s="7"/>
      <c r="Q20" s="3"/>
      <c r="R20" s="7"/>
      <c r="S20" s="3"/>
      <c r="T20" s="7"/>
      <c r="U20" s="9"/>
    </row>
    <row r="21" spans="1:21">
      <c r="A21" s="29" t="s">
        <v>64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>
      <c r="A22" s="8" t="s">
        <v>49</v>
      </c>
      <c r="B22" s="7">
        <f>+D22+F22+H22+J22+L22+N22+P22+R22+T22</f>
        <v>1248423.59822157</v>
      </c>
      <c r="C22" s="9">
        <f>+B22/$B$5*100</f>
        <v>67.000985918327586</v>
      </c>
      <c r="D22" s="7">
        <f>[1]vivienda!AA18</f>
        <v>408953.00718372897</v>
      </c>
      <c r="E22" s="11">
        <f>[1]vivienda!AB18</f>
        <v>61.578034001626371</v>
      </c>
      <c r="F22" s="7">
        <f>[1]vivienda!AC18</f>
        <v>209569.3955334897</v>
      </c>
      <c r="G22" s="11">
        <f>[1]vivienda!AD18</f>
        <v>65.601873547568417</v>
      </c>
      <c r="H22" s="7">
        <f>[1]vivienda!AE18</f>
        <v>7463.6206057973432</v>
      </c>
      <c r="I22" s="11">
        <f>[1]vivienda!AF18</f>
        <v>60.345057291608562</v>
      </c>
      <c r="J22" s="7">
        <f>[1]vivienda!AG18</f>
        <v>1827.0867264824801</v>
      </c>
      <c r="K22" s="11">
        <f>[1]vivienda!AH18</f>
        <v>55.046106179422218</v>
      </c>
      <c r="L22" s="7">
        <f>[1]vivienda!AI18</f>
        <v>313387.52383987757</v>
      </c>
      <c r="M22" s="11">
        <f>[1]vivienda!AJ18</f>
        <v>70.71321638362059</v>
      </c>
      <c r="N22" s="7">
        <f>[1]vivienda!AK18</f>
        <v>61287.528114413639</v>
      </c>
      <c r="O22" s="11">
        <f>[1]vivienda!AL18</f>
        <v>71.657884763489193</v>
      </c>
      <c r="P22" s="7">
        <f>[1]vivienda!AM18</f>
        <v>115010.86204037035</v>
      </c>
      <c r="Q22" s="11">
        <f>[1]vivienda!AN18</f>
        <v>69.230755852651839</v>
      </c>
      <c r="R22" s="7">
        <f>[1]vivienda!AO18</f>
        <v>1986.58488555656</v>
      </c>
      <c r="S22" s="11">
        <f>[1]vivienda!AP18</f>
        <v>72.756145745531313</v>
      </c>
      <c r="T22" s="7">
        <f>Cuadro01!B25-(Cuadro02!D22+Cuadro02!F22+Cuadro02!H22+Cuadro02!J22+Cuadro02!L22+Cuadro02!N22+Cuadro02!P22+Cuadro02!R22)</f>
        <v>128937.98929185327</v>
      </c>
      <c r="U22" s="9">
        <f t="shared" ref="U22:U23" si="3">+T22/T$5*100</f>
        <v>77.458972631675792</v>
      </c>
    </row>
    <row r="23" spans="1:21">
      <c r="A23" s="8" t="s">
        <v>50</v>
      </c>
      <c r="B23" s="7">
        <f>+D23+F23+H23+J23+L23+N23+P23+R23+T23</f>
        <v>614867.7863907913</v>
      </c>
      <c r="C23" s="9">
        <f>+B23/$B$5*100</f>
        <v>32.999014081669955</v>
      </c>
      <c r="D23" s="7">
        <f>[1]vivienda!AA19</f>
        <v>255168.56443535566</v>
      </c>
      <c r="E23" s="11">
        <f>[1]vivienda!AB19</f>
        <v>38.421965998375185</v>
      </c>
      <c r="F23" s="7">
        <f>[1]vivienda!AC19</f>
        <v>109887.02270665395</v>
      </c>
      <c r="G23" s="11">
        <f>[1]vivienda!AD19</f>
        <v>34.398126452431882</v>
      </c>
      <c r="H23" s="7">
        <f>[1]vivienda!AE19</f>
        <v>4904.6178892470816</v>
      </c>
      <c r="I23" s="11">
        <f>[1]vivienda!AF19</f>
        <v>39.654942708391431</v>
      </c>
      <c r="J23" s="7">
        <f>[1]vivienda!AG19</f>
        <v>1492.1066793637201</v>
      </c>
      <c r="K23" s="11">
        <f>[1]vivienda!AH19</f>
        <v>44.953893820577775</v>
      </c>
      <c r="L23" s="7">
        <f>[1]vivienda!AI19</f>
        <v>129793.45401261342</v>
      </c>
      <c r="M23" s="11">
        <f>[1]vivienda!AJ19</f>
        <v>29.286783616379424</v>
      </c>
      <c r="N23" s="7">
        <f>[1]vivienda!AK19</f>
        <v>24240.433416542164</v>
      </c>
      <c r="O23" s="11">
        <f>[1]vivienda!AL19</f>
        <v>28.342115236510868</v>
      </c>
      <c r="P23" s="7">
        <f>[1]vivienda!AM19</f>
        <v>51115.970786870545</v>
      </c>
      <c r="Q23" s="11">
        <f>[1]vivienda!AN19</f>
        <v>30.76924414734804</v>
      </c>
      <c r="R23" s="7">
        <f>[1]vivienda!AO19</f>
        <v>743.88532448555998</v>
      </c>
      <c r="S23" s="11">
        <f>[1]vivienda!AP19</f>
        <v>27.24385425446868</v>
      </c>
      <c r="T23" s="7">
        <f>Cuadro01!B26-(Cuadro02!D23+Cuadro02!F23+Cuadro02!H23+Cuadro02!J23+Cuadro02!L23+Cuadro02!N23+Cuadro02!P23+Cuadro02!R23)</f>
        <v>37521.731139659183</v>
      </c>
      <c r="U23" s="9">
        <f t="shared" si="3"/>
        <v>22.541027368290081</v>
      </c>
    </row>
    <row r="24" spans="1:21">
      <c r="A24" s="3"/>
      <c r="B24" s="7"/>
      <c r="C24" s="3"/>
      <c r="D24" s="7"/>
      <c r="E24" s="3"/>
      <c r="F24" s="7"/>
      <c r="G24" s="3"/>
      <c r="H24" s="7"/>
      <c r="I24" s="3"/>
      <c r="J24" s="7"/>
      <c r="K24" s="3"/>
      <c r="L24" s="7"/>
      <c r="M24" s="3"/>
      <c r="N24" s="7"/>
      <c r="O24" s="3"/>
      <c r="P24" s="7"/>
      <c r="Q24" s="3"/>
      <c r="R24" s="7"/>
      <c r="S24" s="3"/>
      <c r="T24" s="7"/>
      <c r="U24" s="9"/>
    </row>
    <row r="25" spans="1:21">
      <c r="A25" s="4" t="s">
        <v>51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>
      <c r="A26" s="8" t="s">
        <v>52</v>
      </c>
      <c r="B26" s="7">
        <f t="shared" ref="B26:B31" si="4">+D26+F26+H26+J26+L26+N26+P26+R26+T26</f>
        <v>368417.87977236684</v>
      </c>
      <c r="C26" s="9">
        <f t="shared" ref="C26:C31" si="5">+B26/$B$5*100</f>
        <v>19.772424367700463</v>
      </c>
      <c r="D26" s="7">
        <f>[1]vivienda!AA21</f>
        <v>35970.378745250215</v>
      </c>
      <c r="E26" s="11">
        <f>[1]vivienda!AB21</f>
        <v>5.4162340575020558</v>
      </c>
      <c r="F26" s="7">
        <f>[1]vivienda!AC21</f>
        <v>32563.378040730517</v>
      </c>
      <c r="G26" s="11">
        <f>[1]vivienda!AD21</f>
        <v>10.193371045765586</v>
      </c>
      <c r="H26" s="7">
        <f>[1]vivienda!AE21</f>
        <v>1579.1249516539601</v>
      </c>
      <c r="I26" s="11">
        <f>[1]vivienda!AF21</f>
        <v>12.76758167532642</v>
      </c>
      <c r="J26" s="7">
        <f>[1]vivienda!AG21</f>
        <v>829.45825331159995</v>
      </c>
      <c r="K26" s="11">
        <f>[1]vivienda!AH21</f>
        <v>24.989753590455106</v>
      </c>
      <c r="L26" s="7">
        <f>[1]vivienda!AI21</f>
        <v>143678.20647629449</v>
      </c>
      <c r="M26" s="11">
        <f>[1]vivienda!AJ21</f>
        <v>32.419759343578278</v>
      </c>
      <c r="N26" s="7">
        <f>[1]vivienda!AK21</f>
        <v>24396.201094957949</v>
      </c>
      <c r="O26" s="11">
        <f>[1]vivienda!AL21</f>
        <v>28.524240094425789</v>
      </c>
      <c r="P26" s="7">
        <f>[1]vivienda!AM21</f>
        <v>49319.634407136757</v>
      </c>
      <c r="Q26" s="11">
        <f>[1]vivienda!AN21</f>
        <v>29.687939972000375</v>
      </c>
      <c r="R26" s="7">
        <f>[1]vivienda!AO21</f>
        <v>0</v>
      </c>
      <c r="S26" s="11">
        <f>[1]vivienda!AP21</f>
        <v>0</v>
      </c>
      <c r="T26" s="7">
        <f>Cuadro01!B29-(Cuadro02!D26+Cuadro02!F26+Cuadro02!H26+Cuadro02!J26+Cuadro02!L26+Cuadro02!N26+Cuadro02!P26+Cuadro02!R26)</f>
        <v>80081.49780303135</v>
      </c>
      <c r="U26" s="9">
        <f t="shared" ref="U26:U31" si="6">+T26/T$5*100</f>
        <v>48.108634086017489</v>
      </c>
    </row>
    <row r="27" spans="1:21">
      <c r="A27" s="8" t="s">
        <v>53</v>
      </c>
      <c r="B27" s="7">
        <f t="shared" si="4"/>
        <v>371691.11353491608</v>
      </c>
      <c r="C27" s="9">
        <f t="shared" si="5"/>
        <v>19.94809381959513</v>
      </c>
      <c r="D27" s="7">
        <f>[1]vivienda!AA22</f>
        <v>71645.067881986572</v>
      </c>
      <c r="E27" s="11">
        <f>[1]vivienda!AB22</f>
        <v>10.787944699239588</v>
      </c>
      <c r="F27" s="7">
        <f>[1]vivienda!AC22</f>
        <v>60220.743648413038</v>
      </c>
      <c r="G27" s="11">
        <f>[1]vivienda!AD22</f>
        <v>18.851004459438887</v>
      </c>
      <c r="H27" s="7">
        <f>[1]vivienda!AE22</f>
        <v>2410.0285484297597</v>
      </c>
      <c r="I27" s="11">
        <f>[1]vivienda!AF22</f>
        <v>19.485624807407977</v>
      </c>
      <c r="J27" s="7">
        <f>[1]vivienda!AG22</f>
        <v>497.36889312124003</v>
      </c>
      <c r="K27" s="11">
        <f>[1]vivienda!AH22</f>
        <v>14.984631273525926</v>
      </c>
      <c r="L27" s="7">
        <f>[1]vivienda!AI22</f>
        <v>122624.13621326326</v>
      </c>
      <c r="M27" s="11">
        <f>[1]vivienda!AJ22</f>
        <v>27.669088327630725</v>
      </c>
      <c r="N27" s="7">
        <f>[1]vivienda!AK22</f>
        <v>24769.546625232728</v>
      </c>
      <c r="O27" s="11">
        <f>[1]vivienda!AL22</f>
        <v>28.960758776260214</v>
      </c>
      <c r="P27" s="7">
        <f>[1]vivienda!AM22</f>
        <v>45472.000125580867</v>
      </c>
      <c r="Q27" s="11">
        <f>[1]vivienda!AN22</f>
        <v>27.371857605248024</v>
      </c>
      <c r="R27" s="7">
        <f>[1]vivienda!AO22</f>
        <v>495.92354965703998</v>
      </c>
      <c r="S27" s="11">
        <f>[1]vivienda!AP22</f>
        <v>18.162569502979121</v>
      </c>
      <c r="T27" s="7">
        <f>Cuadro01!B30-(Cuadro02!D27+Cuadro02!F27+Cuadro02!H27+Cuadro02!J27+Cuadro02!L27+Cuadro02!N27+Cuadro02!P27+Cuadro02!R27)</f>
        <v>43556.298049231584</v>
      </c>
      <c r="U27" s="9">
        <f t="shared" si="6"/>
        <v>26.166268894544579</v>
      </c>
    </row>
    <row r="28" spans="1:21">
      <c r="A28" s="8" t="s">
        <v>54</v>
      </c>
      <c r="B28" s="7">
        <f t="shared" si="4"/>
        <v>371824.70299103588</v>
      </c>
      <c r="C28" s="9">
        <f t="shared" si="5"/>
        <v>19.955263361472642</v>
      </c>
      <c r="D28" s="7">
        <f>[1]vivienda!AA23</f>
        <v>119834.15822415469</v>
      </c>
      <c r="E28" s="11">
        <f>[1]vivienda!AB23</f>
        <v>18.044009311730193</v>
      </c>
      <c r="F28" s="7">
        <f>[1]vivienda!AC23</f>
        <v>75366.72057069221</v>
      </c>
      <c r="G28" s="11">
        <f>[1]vivienda!AD23</f>
        <v>23.592176042629177</v>
      </c>
      <c r="H28" s="7">
        <f>[1]vivienda!AE23</f>
        <v>4181.8654975330801</v>
      </c>
      <c r="I28" s="11">
        <f>[1]vivienda!AF23</f>
        <v>33.811326481201235</v>
      </c>
      <c r="J28" s="7">
        <f>[1]vivienda!AG23</f>
        <v>247.96177482851999</v>
      </c>
      <c r="K28" s="11">
        <f>[1]vivienda!AH23</f>
        <v>7.4705431262841477</v>
      </c>
      <c r="L28" s="7">
        <f>[1]vivienda!AI23</f>
        <v>93169.173248539155</v>
      </c>
      <c r="M28" s="11">
        <f>[1]vivienda!AJ23</f>
        <v>21.022827671892934</v>
      </c>
      <c r="N28" s="7">
        <f>[1]vivienda!AK23</f>
        <v>19169.438907061318</v>
      </c>
      <c r="O28" s="11">
        <f>[1]vivienda!AL23</f>
        <v>22.413066515239212</v>
      </c>
      <c r="P28" s="7">
        <f>[1]vivienda!AM23</f>
        <v>37887.890115545015</v>
      </c>
      <c r="Q28" s="11">
        <f>[1]vivienda!AN23</f>
        <v>22.806604731305178</v>
      </c>
      <c r="R28" s="7">
        <f>[1]vivienda!AO23</f>
        <v>993.29244277828002</v>
      </c>
      <c r="S28" s="11">
        <f>[1]vivienda!AP23</f>
        <v>36.378072872765657</v>
      </c>
      <c r="T28" s="7">
        <f>Cuadro01!B31-(Cuadro02!D28+Cuadro02!F28+Cuadro02!H28+Cuadro02!J28+Cuadro02!L28+Cuadro02!N28+Cuadro02!P28+Cuadro02!R28)</f>
        <v>20974.202209903626</v>
      </c>
      <c r="U28" s="9">
        <f t="shared" si="6"/>
        <v>12.600166668263757</v>
      </c>
    </row>
    <row r="29" spans="1:21">
      <c r="A29" s="8" t="s">
        <v>55</v>
      </c>
      <c r="B29" s="7">
        <f t="shared" si="4"/>
        <v>369705.05221608561</v>
      </c>
      <c r="C29" s="9">
        <f t="shared" si="5"/>
        <v>19.841504944917133</v>
      </c>
      <c r="D29" s="7">
        <f>[1]vivienda!AA24</f>
        <v>183294.1871884501</v>
      </c>
      <c r="E29" s="11">
        <f>[1]vivienda!AB24</f>
        <v>27.599493077990793</v>
      </c>
      <c r="F29" s="7">
        <f>[1]vivienda!AC24</f>
        <v>77268.046632382873</v>
      </c>
      <c r="G29" s="11">
        <f>[1]vivienda!AD24</f>
        <v>24.18735145721778</v>
      </c>
      <c r="H29" s="7">
        <f>[1]vivienda!AE24</f>
        <v>1828.5320699466799</v>
      </c>
      <c r="I29" s="11">
        <f>[1]vivienda!AF24</f>
        <v>14.784094523074703</v>
      </c>
      <c r="J29" s="7">
        <f>[1]vivienda!AG24</f>
        <v>1245.5902479994002</v>
      </c>
      <c r="K29" s="11">
        <f>[1]vivienda!AH24</f>
        <v>37.526895715251264</v>
      </c>
      <c r="L29" s="7">
        <f>[1]vivienda!AI24</f>
        <v>59366.22301864146</v>
      </c>
      <c r="M29" s="11">
        <f>[1]vivienda!AJ24</f>
        <v>13.395480849902592</v>
      </c>
      <c r="N29" s="7">
        <f>[1]vivienda!AK24</f>
        <v>10738.752105495128</v>
      </c>
      <c r="O29" s="11">
        <f>[1]vivienda!AL24</f>
        <v>12.555837778979889</v>
      </c>
      <c r="P29" s="7">
        <f>[1]vivienda!AM24</f>
        <v>21814.251237412995</v>
      </c>
      <c r="Q29" s="11">
        <f>[1]vivienda!AN24</f>
        <v>13.131082358078846</v>
      </c>
      <c r="R29" s="7">
        <f>[1]vivienda!AO24</f>
        <v>247.96177482851999</v>
      </c>
      <c r="S29" s="11">
        <f>[1]vivienda!AP24</f>
        <v>9.0812847514895605</v>
      </c>
      <c r="T29" s="7">
        <f>Cuadro01!B32-(Cuadro02!D29+Cuadro02!F29+Cuadro02!H29+Cuadro02!J29+Cuadro02!L29+Cuadro02!N29+Cuadro02!P29+Cuadro02!R29)</f>
        <v>13901.507940928452</v>
      </c>
      <c r="U29" s="9">
        <f t="shared" si="6"/>
        <v>8.3512743532711209</v>
      </c>
    </row>
    <row r="30" spans="1:21">
      <c r="A30" s="8" t="s">
        <v>56</v>
      </c>
      <c r="B30" s="7">
        <f t="shared" si="4"/>
        <v>371029.34686573019</v>
      </c>
      <c r="C30" s="9">
        <f t="shared" si="5"/>
        <v>19.912577814173169</v>
      </c>
      <c r="D30" s="7">
        <f>[1]vivienda!AA25</f>
        <v>247903.83106798423</v>
      </c>
      <c r="E30" s="11">
        <f>[1]vivienda!AB25</f>
        <v>37.32807992723604</v>
      </c>
      <c r="F30" s="7">
        <f>[1]vivienda!AC25</f>
        <v>72377.167497837334</v>
      </c>
      <c r="G30" s="11">
        <f>[1]vivienda!AD25</f>
        <v>22.656351027960802</v>
      </c>
      <c r="H30" s="7">
        <f>[1]vivienda!AE25</f>
        <v>2368.6874274809402</v>
      </c>
      <c r="I30" s="11">
        <f>[1]vivienda!AF25</f>
        <v>19.151372512989628</v>
      </c>
      <c r="J30" s="7">
        <f>[1]vivienda!AG25</f>
        <v>498.81423658544003</v>
      </c>
      <c r="K30" s="11">
        <f>[1]vivienda!AH25</f>
        <v>15.028176294483556</v>
      </c>
      <c r="L30" s="7">
        <f>[1]vivienda!AI25</f>
        <v>22889.497699544962</v>
      </c>
      <c r="M30" s="11">
        <f>[1]vivienda!AJ25</f>
        <v>5.1648195304906652</v>
      </c>
      <c r="N30" s="7">
        <f>[1]vivienda!AK25</f>
        <v>6454.0227982086835</v>
      </c>
      <c r="O30" s="11">
        <f>[1]vivienda!AL25</f>
        <v>7.5460968350949553</v>
      </c>
      <c r="P30" s="7">
        <f>[1]vivienda!AM25</f>
        <v>10470.063984599228</v>
      </c>
      <c r="Q30" s="11">
        <f>[1]vivienda!AN25</f>
        <v>6.3024520520940017</v>
      </c>
      <c r="R30" s="7">
        <f>[1]vivienda!AO25</f>
        <v>993.29244277828002</v>
      </c>
      <c r="S30" s="11">
        <f>[1]vivienda!AP25</f>
        <v>36.378072872765657</v>
      </c>
      <c r="T30" s="7">
        <f>Cuadro01!B33-(Cuadro02!D30+Cuadro02!F30+Cuadro02!H30+Cuadro02!J30+Cuadro02!L30+Cuadro02!N30+Cuadro02!P30+Cuadro02!R30)</f>
        <v>7073.9697107110405</v>
      </c>
      <c r="U30" s="9">
        <f t="shared" si="6"/>
        <v>4.2496585314277953</v>
      </c>
    </row>
    <row r="31" spans="1:21">
      <c r="A31" s="12" t="s">
        <v>57</v>
      </c>
      <c r="B31" s="13">
        <f t="shared" si="4"/>
        <v>10623.289232247927</v>
      </c>
      <c r="C31" s="24">
        <f t="shared" si="5"/>
        <v>0.57013569214016058</v>
      </c>
      <c r="D31" s="13">
        <f>[1]vivienda!AA26</f>
        <v>5473.9485112620405</v>
      </c>
      <c r="E31" s="14">
        <f>[1]vivienda!AB26</f>
        <v>0.82423892630335738</v>
      </c>
      <c r="F31" s="13">
        <f>[1]vivienda!AC26</f>
        <v>1660.3618500873999</v>
      </c>
      <c r="G31" s="14">
        <f>[1]vivienda!AD26</f>
        <v>0.51974596698798148</v>
      </c>
      <c r="H31" s="13">
        <f>[1]vivienda!AE26</f>
        <v>0</v>
      </c>
      <c r="I31" s="14">
        <f>[1]vivienda!AF26</f>
        <v>0</v>
      </c>
      <c r="J31" s="13">
        <f>[1]vivienda!AG26</f>
        <v>0</v>
      </c>
      <c r="K31" s="14">
        <f>[1]vivienda!AH26</f>
        <v>0</v>
      </c>
      <c r="L31" s="13">
        <f>[1]vivienda!AI26</f>
        <v>1453.7411962076999</v>
      </c>
      <c r="M31" s="14">
        <f>[1]vivienda!AJ26</f>
        <v>0.32802427650483806</v>
      </c>
      <c r="N31" s="13">
        <f>[1]vivienda!AK26</f>
        <v>0</v>
      </c>
      <c r="O31" s="14">
        <f>[1]vivienda!AL26</f>
        <v>0</v>
      </c>
      <c r="P31" s="13">
        <f>[1]vivienda!AM26</f>
        <v>1162.9929569661599</v>
      </c>
      <c r="Q31" s="14">
        <f>[1]vivienda!AN26</f>
        <v>0.70006328127352047</v>
      </c>
      <c r="R31" s="13">
        <f>[1]vivienda!AO26</f>
        <v>0</v>
      </c>
      <c r="S31" s="14">
        <f>[1]vivienda!AP26</f>
        <v>0</v>
      </c>
      <c r="T31" s="13">
        <f>Cuadro01!B34-(Cuadro02!D31+Cuadro02!F31+Cuadro02!H31+Cuadro02!J31+Cuadro02!L31+Cuadro02!N31+Cuadro02!P31+Cuadro02!R31)</f>
        <v>872.24471772462675</v>
      </c>
      <c r="U31" s="24">
        <f t="shared" si="6"/>
        <v>0.52399746645207301</v>
      </c>
    </row>
    <row r="32" spans="1:21">
      <c r="A32" s="1" t="str">
        <f>Cuadro01!A35</f>
        <v>Fuente: Instituto Nacional de Estadística (INE). XLIV Encuesta Permanente de Hogares de Propósitos Múltiples, mayo 2013.</v>
      </c>
      <c r="B32" s="32"/>
      <c r="C32" s="33"/>
      <c r="D32" s="32"/>
      <c r="E32" s="34"/>
      <c r="F32" s="32"/>
      <c r="G32" s="34"/>
      <c r="H32" s="32"/>
      <c r="I32" s="34"/>
      <c r="J32" s="32"/>
      <c r="K32" s="34"/>
      <c r="L32" s="32"/>
      <c r="M32" s="34"/>
      <c r="N32" s="32"/>
      <c r="O32" s="34"/>
      <c r="P32" s="32"/>
      <c r="Q32" s="34"/>
      <c r="R32" s="32"/>
      <c r="S32" s="34"/>
      <c r="T32" s="32"/>
      <c r="U32" s="33"/>
    </row>
    <row r="33" spans="1:1">
      <c r="A33" s="28" t="s">
        <v>20</v>
      </c>
    </row>
    <row r="34" spans="1:1">
      <c r="A34" s="28" t="s">
        <v>21</v>
      </c>
    </row>
  </sheetData>
  <mergeCells count="12">
    <mergeCell ref="A1:U1"/>
    <mergeCell ref="P3:Q3"/>
    <mergeCell ref="R3:S3"/>
    <mergeCell ref="F3:G3"/>
    <mergeCell ref="H3:I3"/>
    <mergeCell ref="J3:K3"/>
    <mergeCell ref="L3:M3"/>
    <mergeCell ref="B3:C3"/>
    <mergeCell ref="D3:E3"/>
    <mergeCell ref="T3:U3"/>
    <mergeCell ref="A3:A4"/>
    <mergeCell ref="N3:O3"/>
  </mergeCells>
  <phoneticPr fontId="2" type="noConversion"/>
  <printOptions horizontalCentered="1" verticalCentered="1"/>
  <pageMargins left="0.54" right="0" top="0" bottom="0" header="0" footer="0"/>
  <pageSetup paperSize="9" scale="71" orientation="landscape" r:id="rId1"/>
  <headerFooter alignWithMargins="0">
    <oddFooter>&amp;L&amp;Z&amp;F+&amp;F+&amp;A&amp;R&amp;D+&amp;T</oddFooter>
  </headerFooter>
  <ignoredErrors>
    <ignoredError sqref="F5:U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4"/>
  <dimension ref="A1:S34"/>
  <sheetViews>
    <sheetView workbookViewId="0">
      <selection activeCell="K10" sqref="K10"/>
    </sheetView>
  </sheetViews>
  <sheetFormatPr baseColWidth="10" defaultRowHeight="12.75"/>
  <cols>
    <col min="1" max="1" width="19.28515625" customWidth="1"/>
    <col min="2" max="2" width="11.140625" bestFit="1" customWidth="1"/>
    <col min="3" max="3" width="7.5703125" bestFit="1" customWidth="1"/>
    <col min="4" max="4" width="11.140625" bestFit="1" customWidth="1"/>
    <col min="5" max="5" width="6.5703125" bestFit="1" customWidth="1"/>
    <col min="6" max="6" width="7.5703125" bestFit="1" customWidth="1"/>
    <col min="7" max="7" width="5.5703125" bestFit="1" customWidth="1"/>
    <col min="8" max="8" width="7.5703125" bestFit="1" customWidth="1"/>
    <col min="9" max="9" width="6.140625" bestFit="1" customWidth="1"/>
    <col min="10" max="10" width="8.42578125" bestFit="1" customWidth="1"/>
    <col min="11" max="11" width="6.140625" bestFit="1" customWidth="1"/>
    <col min="12" max="12" width="8.42578125" bestFit="1" customWidth="1"/>
    <col min="13" max="13" width="5.5703125" bestFit="1" customWidth="1"/>
    <col min="14" max="14" width="9.42578125" bestFit="1" customWidth="1"/>
    <col min="15" max="15" width="5.5703125" bestFit="1" customWidth="1"/>
    <col min="16" max="16" width="8.42578125" bestFit="1" customWidth="1"/>
    <col min="17" max="17" width="5.5703125" bestFit="1" customWidth="1"/>
    <col min="18" max="18" width="8.42578125" bestFit="1" customWidth="1"/>
    <col min="19" max="19" width="7" customWidth="1"/>
  </cols>
  <sheetData>
    <row r="1" spans="1:19" ht="18" customHeight="1">
      <c r="A1" s="46" t="s">
        <v>69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36.75" customHeight="1">
      <c r="A3" s="44" t="s">
        <v>70</v>
      </c>
      <c r="B3" s="43" t="s">
        <v>0</v>
      </c>
      <c r="C3" s="43">
        <v>0</v>
      </c>
      <c r="D3" s="43" t="s">
        <v>71</v>
      </c>
      <c r="E3" s="43">
        <v>0</v>
      </c>
      <c r="F3" s="43" t="s">
        <v>16</v>
      </c>
      <c r="G3" s="43">
        <v>0</v>
      </c>
      <c r="H3" s="43" t="s">
        <v>17</v>
      </c>
      <c r="I3" s="43">
        <v>0</v>
      </c>
      <c r="J3" s="43" t="s">
        <v>75</v>
      </c>
      <c r="K3" s="43">
        <v>0</v>
      </c>
      <c r="L3" s="43" t="s">
        <v>18</v>
      </c>
      <c r="M3" s="43">
        <v>0</v>
      </c>
      <c r="N3" s="43" t="s">
        <v>76</v>
      </c>
      <c r="O3" s="43">
        <v>0</v>
      </c>
      <c r="P3" s="43" t="s">
        <v>19</v>
      </c>
      <c r="Q3" s="43">
        <v>0</v>
      </c>
      <c r="R3" s="43" t="s">
        <v>11</v>
      </c>
      <c r="S3" s="43">
        <v>0</v>
      </c>
    </row>
    <row r="4" spans="1:19">
      <c r="A4" s="45"/>
      <c r="B4" s="5" t="s">
        <v>2</v>
      </c>
      <c r="C4" s="5" t="s">
        <v>3</v>
      </c>
      <c r="D4" s="5" t="s">
        <v>2</v>
      </c>
      <c r="E4" s="5" t="s">
        <v>3</v>
      </c>
      <c r="F4" s="5" t="s">
        <v>2</v>
      </c>
      <c r="G4" s="5" t="s">
        <v>3</v>
      </c>
      <c r="H4" s="5" t="s">
        <v>2</v>
      </c>
      <c r="I4" s="5" t="s">
        <v>3</v>
      </c>
      <c r="J4" s="5" t="s">
        <v>2</v>
      </c>
      <c r="K4" s="5" t="s">
        <v>3</v>
      </c>
      <c r="L4" s="5" t="s">
        <v>2</v>
      </c>
      <c r="M4" s="5" t="s">
        <v>3</v>
      </c>
      <c r="N4" s="5" t="s">
        <v>2</v>
      </c>
      <c r="O4" s="5" t="s">
        <v>3</v>
      </c>
      <c r="P4" s="5" t="s">
        <v>2</v>
      </c>
      <c r="Q4" s="5" t="s">
        <v>3</v>
      </c>
      <c r="R4" s="5" t="s">
        <v>2</v>
      </c>
      <c r="S4" s="5" t="s">
        <v>3</v>
      </c>
    </row>
    <row r="5" spans="1:19">
      <c r="A5" s="4" t="s">
        <v>38</v>
      </c>
      <c r="B5" s="6">
        <f>[1]vivienda!AQ5</f>
        <v>1863291.3846124068</v>
      </c>
      <c r="C5" s="27">
        <f>+E5+G5+I5+K5+M5+O5+Q5+S5</f>
        <v>99.999999999999915</v>
      </c>
      <c r="D5" s="6">
        <f>[1]vivienda!AS5</f>
        <v>1541944.8710267581</v>
      </c>
      <c r="E5" s="27">
        <f>+D5/$B$5*100</f>
        <v>82.753823892525872</v>
      </c>
      <c r="F5" s="6">
        <f>[1]vivienda!AU5</f>
        <v>5050.7863213035816</v>
      </c>
      <c r="G5" s="27">
        <f>+F5/$B$5*100</f>
        <v>0.27106798018895056</v>
      </c>
      <c r="H5" s="6">
        <f>[1]vivienda!AW5</f>
        <v>8431.6989380046653</v>
      </c>
      <c r="I5" s="27">
        <f>+H5/$B$5*100</f>
        <v>0.45251639156580914</v>
      </c>
      <c r="J5" s="6">
        <f>[1]vivienda!AY5</f>
        <v>69198.080939486608</v>
      </c>
      <c r="K5" s="27">
        <f>+J5/$B$5*100</f>
        <v>3.7137552135400909</v>
      </c>
      <c r="L5" s="6">
        <f>[1]vivienda!BA5</f>
        <v>38684.205938742249</v>
      </c>
      <c r="M5" s="27">
        <f>+L5/$B$5*100</f>
        <v>2.0761221920633286</v>
      </c>
      <c r="N5" s="6">
        <f>[1]vivienda!BC5</f>
        <v>114098.6935381301</v>
      </c>
      <c r="O5" s="27">
        <f>+N5/$B$5*100</f>
        <v>6.1235024473568513</v>
      </c>
      <c r="P5" s="6">
        <f>[1]vivienda!BE5</f>
        <v>69822.278931518318</v>
      </c>
      <c r="Q5" s="27">
        <f>+P5/$B$5*100</f>
        <v>3.7472549654944296</v>
      </c>
      <c r="R5" s="6">
        <f>[1]vivienda!BG5</f>
        <v>16060.768978461698</v>
      </c>
      <c r="S5" s="27">
        <f>+R5/$B$5*100</f>
        <v>0.86195691726458457</v>
      </c>
    </row>
    <row r="6" spans="1:19">
      <c r="A6" s="3"/>
      <c r="B6" s="7"/>
      <c r="C6" s="3"/>
      <c r="D6" s="7"/>
      <c r="E6" s="3"/>
      <c r="F6" s="7"/>
      <c r="G6" s="3"/>
      <c r="H6" s="7"/>
      <c r="I6" s="3"/>
      <c r="J6" s="7"/>
      <c r="K6" s="3"/>
      <c r="L6" s="7"/>
      <c r="M6" s="3"/>
      <c r="N6" s="7"/>
      <c r="O6" s="3"/>
      <c r="P6" s="7"/>
      <c r="Q6" s="3"/>
      <c r="R6" s="7"/>
      <c r="S6" s="3"/>
    </row>
    <row r="7" spans="1:19">
      <c r="A7" s="4" t="s">
        <v>1</v>
      </c>
      <c r="B7" s="7"/>
      <c r="C7" s="3"/>
      <c r="D7" s="7"/>
      <c r="E7" s="3"/>
      <c r="F7" s="7"/>
      <c r="G7" s="3"/>
      <c r="H7" s="7"/>
      <c r="I7" s="3"/>
      <c r="J7" s="7"/>
      <c r="K7" s="3"/>
      <c r="L7" s="7"/>
      <c r="M7" s="3"/>
      <c r="N7" s="7"/>
      <c r="O7" s="3"/>
      <c r="P7" s="7"/>
      <c r="Q7" s="3"/>
      <c r="R7" s="7"/>
      <c r="S7" s="3"/>
    </row>
    <row r="8" spans="1:19">
      <c r="A8" s="8" t="s">
        <v>39</v>
      </c>
      <c r="B8" s="7">
        <f>[1]vivienda!AQ6</f>
        <v>916033.62116346811</v>
      </c>
      <c r="C8" s="9">
        <f>+B8/B5*100</f>
        <v>49.162124009606643</v>
      </c>
      <c r="D8" s="7">
        <f>[1]vivienda!AS6</f>
        <v>904915.47884854302</v>
      </c>
      <c r="E8" s="9">
        <f>+D8/D5*100</f>
        <v>58.686629843385596</v>
      </c>
      <c r="F8" s="7">
        <f>[1]vivienda!AU6</f>
        <v>1852.5556896466401</v>
      </c>
      <c r="G8" s="9">
        <f>+F8/F5*100</f>
        <v>36.678559966649019</v>
      </c>
      <c r="H8" s="7">
        <f>[1]vivienda!AW6</f>
        <v>0</v>
      </c>
      <c r="I8" s="9">
        <f>+H8/H5*100</f>
        <v>0</v>
      </c>
      <c r="J8" s="7">
        <f>[1]vivienda!AY6</f>
        <v>0</v>
      </c>
      <c r="K8" s="9">
        <f>+J8/J5*100</f>
        <v>0</v>
      </c>
      <c r="L8" s="7">
        <f>[1]vivienda!BA6</f>
        <v>4666.66194748202</v>
      </c>
      <c r="M8" s="9">
        <f>+L8/L5*100</f>
        <v>12.06348129485154</v>
      </c>
      <c r="N8" s="7">
        <f>[1]vivienda!BC6</f>
        <v>997.62847317088006</v>
      </c>
      <c r="O8" s="9">
        <f>+N8/N5*100</f>
        <v>0.87435573733145966</v>
      </c>
      <c r="P8" s="7">
        <f>[1]vivienda!BE6</f>
        <v>1496.44270975632</v>
      </c>
      <c r="Q8" s="9">
        <f>+P8/P5*100</f>
        <v>2.1432166532748536</v>
      </c>
      <c r="R8" s="7">
        <f>[1]vivienda!BG6</f>
        <v>2104.8534948677602</v>
      </c>
      <c r="S8" s="9">
        <f>+R8/R5*100</f>
        <v>13.105558629792105</v>
      </c>
    </row>
    <row r="9" spans="1:19">
      <c r="A9" s="10" t="s">
        <v>40</v>
      </c>
      <c r="B9" s="7">
        <f>[1]vivienda!AQ7</f>
        <v>249945.46902715132</v>
      </c>
      <c r="C9" s="9">
        <f>[1]vivienda!AR7</f>
        <v>13.414191204407025</v>
      </c>
      <c r="D9" s="7">
        <f>[1]vivienda!AS7</f>
        <v>248457.69837818018</v>
      </c>
      <c r="E9" s="9">
        <f>[1]vivienda!AT7</f>
        <v>16.113267279960269</v>
      </c>
      <c r="F9" s="7">
        <f>[1]vivienda!AU7</f>
        <v>743.88532448555998</v>
      </c>
      <c r="G9" s="9">
        <f>[1]vivienda!AV7</f>
        <v>14.728109192581465</v>
      </c>
      <c r="H9" s="7">
        <f>[1]vivienda!AW7</f>
        <v>0</v>
      </c>
      <c r="I9" s="9">
        <f>[1]vivienda!AX7</f>
        <v>0</v>
      </c>
      <c r="J9" s="7">
        <f>[1]vivienda!AY7</f>
        <v>0</v>
      </c>
      <c r="K9" s="9">
        <f>[1]vivienda!AZ7</f>
        <v>0</v>
      </c>
      <c r="L9" s="7">
        <f>[1]vivienda!BA7</f>
        <v>495.92354965703998</v>
      </c>
      <c r="M9" s="9">
        <f>[1]vivienda!BB7</f>
        <v>1.2819793960417638</v>
      </c>
      <c r="N9" s="7">
        <f>[1]vivienda!BC7</f>
        <v>0</v>
      </c>
      <c r="O9" s="9">
        <f>[1]vivienda!BD7</f>
        <v>0</v>
      </c>
      <c r="P9" s="7">
        <f>[1]vivienda!BE7</f>
        <v>0</v>
      </c>
      <c r="Q9" s="9">
        <f>[1]vivienda!BF7</f>
        <v>0</v>
      </c>
      <c r="R9" s="7">
        <f>[1]vivienda!BG7</f>
        <v>247.96177482851999</v>
      </c>
      <c r="S9" s="9">
        <f>[1]vivienda!BH7</f>
        <v>1.5438972764071837</v>
      </c>
    </row>
    <row r="10" spans="1:19">
      <c r="A10" s="10" t="s">
        <v>41</v>
      </c>
      <c r="B10" s="7">
        <f>[1]vivienda!AQ8</f>
        <v>163283.40165816495</v>
      </c>
      <c r="C10" s="9">
        <f>[1]vivienda!AR8</f>
        <v>8.7631705382532203</v>
      </c>
      <c r="D10" s="7">
        <f>[1]vivienda!AS8</f>
        <v>162382.27913245762</v>
      </c>
      <c r="E10" s="9">
        <f>[1]vivienda!AT8</f>
        <v>10.531004200191003</v>
      </c>
      <c r="F10" s="7">
        <f>[1]vivienda!AU8</f>
        <v>360.44901028291997</v>
      </c>
      <c r="G10" s="9">
        <f>[1]vivienda!AV8</f>
        <v>7.1364929607612062</v>
      </c>
      <c r="H10" s="7">
        <f>[1]vivienda!AW8</f>
        <v>0</v>
      </c>
      <c r="I10" s="9">
        <f>[1]vivienda!AX8</f>
        <v>0</v>
      </c>
      <c r="J10" s="7">
        <f>[1]vivienda!AY8</f>
        <v>0</v>
      </c>
      <c r="K10" s="9">
        <f>[1]vivienda!AZ8</f>
        <v>0</v>
      </c>
      <c r="L10" s="7">
        <f>[1]vivienda!BA8</f>
        <v>180.22450514145999</v>
      </c>
      <c r="M10" s="9">
        <f>[1]vivienda!BB8</f>
        <v>0.46588653112552342</v>
      </c>
      <c r="N10" s="7">
        <f>[1]vivienda!BC8</f>
        <v>0</v>
      </c>
      <c r="O10" s="9">
        <f>[1]vivienda!BD8</f>
        <v>0</v>
      </c>
      <c r="P10" s="7">
        <f>[1]vivienda!BE8</f>
        <v>0</v>
      </c>
      <c r="Q10" s="9">
        <f>[1]vivienda!BF8</f>
        <v>0</v>
      </c>
      <c r="R10" s="7">
        <f>[1]vivienda!BG8</f>
        <v>360.44901028291997</v>
      </c>
      <c r="S10" s="9">
        <f>[1]vivienda!BH8</f>
        <v>2.2442823924950313</v>
      </c>
    </row>
    <row r="11" spans="1:19">
      <c r="A11" s="10" t="s">
        <v>42</v>
      </c>
      <c r="B11" s="7">
        <f>[1]vivienda!AQ9</f>
        <v>502804.75047810795</v>
      </c>
      <c r="C11" s="9">
        <f>[1]vivienda!AR9</f>
        <v>26.984762266944038</v>
      </c>
      <c r="D11" s="7">
        <f>[1]vivienda!AS9</f>
        <v>494075.50133786345</v>
      </c>
      <c r="E11" s="9">
        <f>[1]vivienda!AT9</f>
        <v>32.042358363231621</v>
      </c>
      <c r="F11" s="7">
        <f>[1]vivienda!AU9</f>
        <v>748.22135487816001</v>
      </c>
      <c r="G11" s="9">
        <f>[1]vivienda!AV9</f>
        <v>14.813957813306345</v>
      </c>
      <c r="H11" s="7">
        <f>[1]vivienda!AW9</f>
        <v>0</v>
      </c>
      <c r="I11" s="9">
        <f>[1]vivienda!AX9</f>
        <v>0</v>
      </c>
      <c r="J11" s="7">
        <f>[1]vivienda!AY9</f>
        <v>0</v>
      </c>
      <c r="K11" s="9">
        <f>[1]vivienda!AZ9</f>
        <v>0</v>
      </c>
      <c r="L11" s="7">
        <f>[1]vivienda!BA9</f>
        <v>3990.5138926835202</v>
      </c>
      <c r="M11" s="9">
        <f>[1]vivienda!BB9</f>
        <v>10.315615367684254</v>
      </c>
      <c r="N11" s="7">
        <f>[1]vivienda!BC9</f>
        <v>997.62847317088006</v>
      </c>
      <c r="O11" s="9">
        <f>[1]vivienda!BD9</f>
        <v>0.87435573733145966</v>
      </c>
      <c r="P11" s="7">
        <f>[1]vivienda!BE9</f>
        <v>1496.44270975632</v>
      </c>
      <c r="Q11" s="9">
        <f>[1]vivienda!BF9</f>
        <v>2.1432166532748536</v>
      </c>
      <c r="R11" s="7">
        <f>[1]vivienda!BG9</f>
        <v>1496.44270975632</v>
      </c>
      <c r="S11" s="9">
        <f>[1]vivienda!BH9</f>
        <v>9.3173789608898883</v>
      </c>
    </row>
    <row r="12" spans="1:19">
      <c r="A12" s="8" t="s">
        <v>43</v>
      </c>
      <c r="B12" s="7">
        <f>[1]vivienda!AQ10</f>
        <v>947257.76344893861</v>
      </c>
      <c r="C12" s="9">
        <f>[1]vivienda!AR10</f>
        <v>50.837875990393357</v>
      </c>
      <c r="D12" s="7">
        <f>[1]vivienda!AS10</f>
        <v>637029.39217821497</v>
      </c>
      <c r="E12" s="9">
        <f>[1]vivienda!AT10</f>
        <v>41.31337015661439</v>
      </c>
      <c r="F12" s="7">
        <f>[1]vivienda!AU10</f>
        <v>3198.2306316569397</v>
      </c>
      <c r="G12" s="9">
        <f>[1]vivienda!AV10</f>
        <v>63.321440033350953</v>
      </c>
      <c r="H12" s="7">
        <f>[1]vivienda!AW10</f>
        <v>8431.6989380046653</v>
      </c>
      <c r="I12" s="9">
        <f>[1]vivienda!AX10</f>
        <v>100</v>
      </c>
      <c r="J12" s="7">
        <f>[1]vivienda!AY10</f>
        <v>69198.080939486608</v>
      </c>
      <c r="K12" s="9">
        <f>[1]vivienda!AZ10</f>
        <v>100</v>
      </c>
      <c r="L12" s="7">
        <f>[1]vivienda!BA10</f>
        <v>34017.543991260223</v>
      </c>
      <c r="M12" s="9">
        <f>[1]vivienda!BB10</f>
        <v>87.936518705148444</v>
      </c>
      <c r="N12" s="7">
        <f>[1]vivienda!BC10</f>
        <v>113101.06506495921</v>
      </c>
      <c r="O12" s="9">
        <f>[1]vivienda!BD10</f>
        <v>99.12564426266853</v>
      </c>
      <c r="P12" s="7">
        <f>[1]vivienda!BE10</f>
        <v>68325.836221761987</v>
      </c>
      <c r="Q12" s="9">
        <f>[1]vivienda!BF10</f>
        <v>97.856783346725123</v>
      </c>
      <c r="R12" s="7">
        <f>[1]vivienda!BG10</f>
        <v>13955.915483593933</v>
      </c>
      <c r="S12" s="9">
        <f>[1]vivienda!BH10</f>
        <v>86.894441370207872</v>
      </c>
    </row>
    <row r="13" spans="1:19">
      <c r="A13" s="3"/>
      <c r="B13" s="7"/>
      <c r="C13" s="3"/>
      <c r="D13" s="7"/>
      <c r="E13" s="3"/>
      <c r="F13" s="7"/>
      <c r="G13" s="3"/>
      <c r="H13" s="7"/>
      <c r="I13" s="3"/>
      <c r="J13" s="7"/>
      <c r="K13" s="3"/>
      <c r="L13" s="7"/>
      <c r="M13" s="3"/>
      <c r="N13" s="7"/>
      <c r="O13" s="3"/>
      <c r="P13" s="7"/>
      <c r="Q13" s="3"/>
      <c r="R13" s="7"/>
      <c r="S13" s="3"/>
    </row>
    <row r="14" spans="1:19">
      <c r="A14" s="4" t="s">
        <v>63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>
      <c r="A15" s="8" t="s">
        <v>44</v>
      </c>
      <c r="B15" s="7">
        <f>[1]vivienda!AQ12</f>
        <v>347136.58429560438</v>
      </c>
      <c r="C15" s="11">
        <f>[1]vivienda!AR12</f>
        <v>18.630289774447387</v>
      </c>
      <c r="D15" s="7">
        <f>[1]vivienda!AS12</f>
        <v>228217.83366061482</v>
      </c>
      <c r="E15" s="11">
        <f>[1]vivienda!AT12</f>
        <v>14.800648061343983</v>
      </c>
      <c r="F15" s="7">
        <f>[1]vivienda!AU12</f>
        <v>830.9035967758</v>
      </c>
      <c r="G15" s="11">
        <f>[1]vivienda!AV12</f>
        <v>16.450975034741681</v>
      </c>
      <c r="H15" s="7">
        <f>[1]vivienda!AW12</f>
        <v>2616.7341531738598</v>
      </c>
      <c r="I15" s="11">
        <f>[1]vivienda!AX12</f>
        <v>31.034482758620669</v>
      </c>
      <c r="J15" s="7">
        <f>[1]vivienda!AY12</f>
        <v>22969.110900081687</v>
      </c>
      <c r="K15" s="11">
        <f>[1]vivienda!AZ12</f>
        <v>33.193277310924366</v>
      </c>
      <c r="L15" s="7">
        <f>[1]vivienda!BA12</f>
        <v>12254.127561693313</v>
      </c>
      <c r="M15" s="11">
        <f>[1]vivienda!BB12</f>
        <v>31.677340310663578</v>
      </c>
      <c r="N15" s="7">
        <f>[1]vivienda!BC12</f>
        <v>42075.812448125711</v>
      </c>
      <c r="O15" s="11">
        <f>[1]vivienda!BD12</f>
        <v>36.876682057770097</v>
      </c>
      <c r="P15" s="7">
        <f>[1]vivienda!BE12</f>
        <v>33893.52062841376</v>
      </c>
      <c r="Q15" s="11">
        <f>[1]vivienda!BF12</f>
        <v>48.54255854589983</v>
      </c>
      <c r="R15" s="7">
        <f>[1]vivienda!BG12</f>
        <v>4278.5413467254602</v>
      </c>
      <c r="S15" s="11">
        <f>[1]vivienda!BH12</f>
        <v>26.639704191394575</v>
      </c>
    </row>
    <row r="16" spans="1:19">
      <c r="A16" s="8" t="s">
        <v>45</v>
      </c>
      <c r="B16" s="7">
        <f>[1]vivienda!AQ13</f>
        <v>1035713.3361874452</v>
      </c>
      <c r="C16" s="11">
        <f>[1]vivienda!AR13</f>
        <v>55.585151347806473</v>
      </c>
      <c r="D16" s="7">
        <f>[1]vivienda!AS13</f>
        <v>848221.79969230411</v>
      </c>
      <c r="E16" s="11">
        <f>[1]vivienda!AT13</f>
        <v>55.009865503653565</v>
      </c>
      <c r="F16" s="7">
        <f>[1]vivienda!AU13</f>
        <v>3046.3657766080401</v>
      </c>
      <c r="G16" s="11">
        <f>[1]vivienda!AV13</f>
        <v>60.314683354527432</v>
      </c>
      <c r="H16" s="7">
        <f>[1]vivienda!AW13</f>
        <v>5524.2165455892609</v>
      </c>
      <c r="I16" s="11">
        <f>[1]vivienda!AX13</f>
        <v>65.51724137931032</v>
      </c>
      <c r="J16" s="7">
        <f>[1]vivienda!AY13</f>
        <v>40995.501733057194</v>
      </c>
      <c r="K16" s="11">
        <f>[1]vivienda!AZ13</f>
        <v>59.243697478991599</v>
      </c>
      <c r="L16" s="7">
        <f>[1]vivienda!BA13</f>
        <v>24436.181823306968</v>
      </c>
      <c r="M16" s="11">
        <f>[1]vivienda!BB13</f>
        <v>63.168368667053656</v>
      </c>
      <c r="N16" s="7">
        <f>[1]vivienda!BC13</f>
        <v>69115.398697588971</v>
      </c>
      <c r="O16" s="11">
        <f>[1]vivienda!BD13</f>
        <v>60.575100866068745</v>
      </c>
      <c r="P16" s="7">
        <f>[1]vivienda!BE13</f>
        <v>35056.513585379922</v>
      </c>
      <c r="Q16" s="11">
        <f>[1]vivienda!BF13</f>
        <v>50.208205922014294</v>
      </c>
      <c r="R16" s="7">
        <f>[1]vivienda!BG13</f>
        <v>9317.3583336112661</v>
      </c>
      <c r="S16" s="11">
        <f>[1]vivienda!BH13</f>
        <v>58.01315208572089</v>
      </c>
    </row>
    <row r="17" spans="1:19">
      <c r="A17" s="8" t="s">
        <v>46</v>
      </c>
      <c r="B17" s="7">
        <f>[1]vivienda!AQ14</f>
        <v>353592.60352204344</v>
      </c>
      <c r="C17" s="11">
        <f>[1]vivienda!AR14</f>
        <v>18.976774456325636</v>
      </c>
      <c r="D17" s="7">
        <f>[1]vivienda!AS14</f>
        <v>341119.80102118832</v>
      </c>
      <c r="E17" s="11">
        <f>[1]vivienda!AT14</f>
        <v>22.122697602933219</v>
      </c>
      <c r="F17" s="7">
        <f>[1]vivienda!AU14</f>
        <v>745.33066794976003</v>
      </c>
      <c r="G17" s="11">
        <f>[1]vivienda!AV14</f>
        <v>14.75672539948976</v>
      </c>
      <c r="H17" s="7">
        <f>[1]vivienda!AW14</f>
        <v>290.74823924153998</v>
      </c>
      <c r="I17" s="11">
        <f>[1]vivienda!AX14</f>
        <v>3.4482758620689635</v>
      </c>
      <c r="J17" s="7">
        <f>[1]vivienda!AY14</f>
        <v>4942.7200671061801</v>
      </c>
      <c r="K17" s="11">
        <f>[1]vivienda!AZ14</f>
        <v>7.1428571428571344</v>
      </c>
      <c r="L17" s="7">
        <f>[1]vivienda!BA14</f>
        <v>1993.8965537419599</v>
      </c>
      <c r="M17" s="11">
        <f>[1]vivienda!BB14</f>
        <v>5.1542910222827443</v>
      </c>
      <c r="N17" s="7">
        <f>[1]vivienda!BC14</f>
        <v>2035.2376746907798</v>
      </c>
      <c r="O17" s="11">
        <f>[1]vivienda!BD14</f>
        <v>1.783751953312799</v>
      </c>
      <c r="P17" s="7">
        <f>[1]vivienda!BE14</f>
        <v>872.24471772461993</v>
      </c>
      <c r="Q17" s="11">
        <f>[1]vivienda!BF14</f>
        <v>1.249235532085851</v>
      </c>
      <c r="R17" s="7">
        <f>[1]vivienda!BG14</f>
        <v>1592.6245804003399</v>
      </c>
      <c r="S17" s="11">
        <f>[1]vivienda!BH14</f>
        <v>9.9162411372464785</v>
      </c>
    </row>
    <row r="18" spans="1:19">
      <c r="A18" s="8" t="s">
        <v>47</v>
      </c>
      <c r="B18" s="7">
        <f>[1]vivienda!AQ15</f>
        <v>119540.83777816696</v>
      </c>
      <c r="C18" s="11">
        <f>[1]vivienda!AR15</f>
        <v>6.4155740087336515</v>
      </c>
      <c r="D18" s="7">
        <f>[1]vivienda!AS15</f>
        <v>118531.15501971387</v>
      </c>
      <c r="E18" s="11">
        <f>[1]vivienda!AT15</f>
        <v>7.6871201588929532</v>
      </c>
      <c r="F18" s="7">
        <f>[1]vivienda!AU15</f>
        <v>428.18627996997998</v>
      </c>
      <c r="G18" s="11">
        <f>[1]vivienda!AV15</f>
        <v>8.4776162112410915</v>
      </c>
      <c r="H18" s="7">
        <f>[1]vivienda!AW15</f>
        <v>0</v>
      </c>
      <c r="I18" s="11">
        <f>[1]vivienda!AX15</f>
        <v>0</v>
      </c>
      <c r="J18" s="7">
        <f>[1]vivienda!AY15</f>
        <v>290.74823924153998</v>
      </c>
      <c r="K18" s="11">
        <f>[1]vivienda!AZ15</f>
        <v>0.42016806722689021</v>
      </c>
      <c r="L18" s="7">
        <f>[1]vivienda!BA15</f>
        <v>0</v>
      </c>
      <c r="M18" s="11">
        <f>[1]vivienda!BB15</f>
        <v>0</v>
      </c>
      <c r="N18" s="7">
        <f>[1]vivienda!BC15</f>
        <v>290.74823924153998</v>
      </c>
      <c r="O18" s="11">
        <f>[1]vivienda!BD15</f>
        <v>0.25482170761611411</v>
      </c>
      <c r="P18" s="7">
        <f>[1]vivienda!BE15</f>
        <v>0</v>
      </c>
      <c r="Q18" s="11">
        <f>[1]vivienda!BF15</f>
        <v>0</v>
      </c>
      <c r="R18" s="7">
        <f>[1]vivienda!BG15</f>
        <v>0</v>
      </c>
      <c r="S18" s="11">
        <f>[1]vivienda!BH15</f>
        <v>0</v>
      </c>
    </row>
    <row r="19" spans="1:19">
      <c r="A19" s="8" t="s">
        <v>48</v>
      </c>
      <c r="B19" s="7">
        <f>[1]vivienda!AQ16</f>
        <v>7308.0228291103649</v>
      </c>
      <c r="C19" s="11">
        <f>[1]vivienda!AR16</f>
        <v>0.39221041268489232</v>
      </c>
      <c r="D19" s="7">
        <f>[1]vivienda!AS16</f>
        <v>5854.2816329026627</v>
      </c>
      <c r="E19" s="11">
        <f>[1]vivienda!AT16</f>
        <v>0.37966867317405351</v>
      </c>
      <c r="F19" s="7">
        <f>[1]vivienda!AU16</f>
        <v>0</v>
      </c>
      <c r="G19" s="11">
        <f>[1]vivienda!AV16</f>
        <v>0</v>
      </c>
      <c r="H19" s="7">
        <f>[1]vivienda!AW16</f>
        <v>0</v>
      </c>
      <c r="I19" s="11">
        <f>[1]vivienda!AX16</f>
        <v>0</v>
      </c>
      <c r="J19" s="7">
        <f>[1]vivienda!AY16</f>
        <v>0</v>
      </c>
      <c r="K19" s="11">
        <f>[1]vivienda!AZ16</f>
        <v>0</v>
      </c>
      <c r="L19" s="7">
        <f>[1]vivienda!BA16</f>
        <v>0</v>
      </c>
      <c r="M19" s="11">
        <f>[1]vivienda!BB16</f>
        <v>0</v>
      </c>
      <c r="N19" s="7">
        <f>[1]vivienda!BC16</f>
        <v>581.49647848307995</v>
      </c>
      <c r="O19" s="11">
        <f>[1]vivienda!BD16</f>
        <v>0.50964341523222823</v>
      </c>
      <c r="P19" s="7">
        <f>[1]vivienda!BE16</f>
        <v>0</v>
      </c>
      <c r="Q19" s="11">
        <f>[1]vivienda!BF16</f>
        <v>0</v>
      </c>
      <c r="R19" s="7">
        <f>[1]vivienda!BG16</f>
        <v>872.24471772461993</v>
      </c>
      <c r="S19" s="11">
        <f>[1]vivienda!BH16</f>
        <v>5.4309025856379858</v>
      </c>
    </row>
    <row r="20" spans="1:19">
      <c r="A20" s="3"/>
      <c r="B20" s="7"/>
      <c r="C20" s="3"/>
      <c r="D20" s="7"/>
      <c r="E20" s="3"/>
      <c r="F20" s="7"/>
      <c r="G20" s="3"/>
      <c r="H20" s="7"/>
      <c r="I20" s="3"/>
      <c r="J20" s="7"/>
      <c r="K20" s="3"/>
      <c r="L20" s="7"/>
      <c r="M20" s="3"/>
      <c r="N20" s="7"/>
      <c r="O20" s="3"/>
      <c r="P20" s="7"/>
      <c r="Q20" s="3"/>
      <c r="R20" s="7"/>
      <c r="S20" s="3"/>
    </row>
    <row r="21" spans="1:19">
      <c r="A21" s="29" t="s">
        <v>64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>
      <c r="A22" s="8" t="s">
        <v>49</v>
      </c>
      <c r="B22" s="7">
        <f>[1]vivienda!AQ18</f>
        <v>1248423.59822157</v>
      </c>
      <c r="C22" s="11">
        <f>[1]vivienda!AR18</f>
        <v>67.000985918327586</v>
      </c>
      <c r="D22" s="7">
        <f>[1]vivienda!AS18</f>
        <v>999941.30836279097</v>
      </c>
      <c r="E22" s="11">
        <f>[1]vivienda!AT18</f>
        <v>64.849355327272178</v>
      </c>
      <c r="F22" s="7">
        <f>[1]vivienda!AU18</f>
        <v>3390.4244712161799</v>
      </c>
      <c r="G22" s="11">
        <f>[1]vivienda!AV18</f>
        <v>67.126666137424891</v>
      </c>
      <c r="H22" s="7">
        <f>[1]vivienda!AW18</f>
        <v>6977.9577417969631</v>
      </c>
      <c r="I22" s="11">
        <f>[1]vivienda!AX18</f>
        <v>82.75862068965516</v>
      </c>
      <c r="J22" s="7">
        <f>[1]vivienda!AY18</f>
        <v>54660.668977409594</v>
      </c>
      <c r="K22" s="11">
        <f>[1]vivienda!AZ18</f>
        <v>78.991596638655466</v>
      </c>
      <c r="L22" s="7">
        <f>[1]vivienda!BA18</f>
        <v>28800.296098858475</v>
      </c>
      <c r="M22" s="11">
        <f>[1]vivienda!BB18</f>
        <v>74.449753846478643</v>
      </c>
      <c r="N22" s="7">
        <f>[1]vivienda!BC18</f>
        <v>87100.448409615652</v>
      </c>
      <c r="O22" s="11">
        <f>[1]vivienda!BD18</f>
        <v>76.337813964984591</v>
      </c>
      <c r="P22" s="7">
        <f>[1]vivienda!BE18</f>
        <v>55326.208090390115</v>
      </c>
      <c r="Q22" s="11">
        <f>[1]vivienda!BF18</f>
        <v>79.238616867051931</v>
      </c>
      <c r="R22" s="7">
        <f>[1]vivienda!BG18</f>
        <v>12226.28606949087</v>
      </c>
      <c r="S22" s="11">
        <f>[1]vivienda!BH18</f>
        <v>76.125159921588676</v>
      </c>
    </row>
    <row r="23" spans="1:19">
      <c r="A23" s="8" t="s">
        <v>50</v>
      </c>
      <c r="B23" s="7">
        <f>[1]vivienda!AQ19</f>
        <v>614867.7863907913</v>
      </c>
      <c r="C23" s="11">
        <f>[1]vivienda!AR19</f>
        <v>32.999014081669955</v>
      </c>
      <c r="D23" s="7">
        <f>[1]vivienda!AS19</f>
        <v>542003.5626639222</v>
      </c>
      <c r="E23" s="11">
        <f>[1]vivienda!AT19</f>
        <v>35.150644672724916</v>
      </c>
      <c r="F23" s="7">
        <f>[1]vivienda!AU19</f>
        <v>1660.3618500873999</v>
      </c>
      <c r="G23" s="11">
        <f>[1]vivienda!AV19</f>
        <v>32.873333862575073</v>
      </c>
      <c r="H23" s="7">
        <f>[1]vivienda!AW19</f>
        <v>1453.7411962076999</v>
      </c>
      <c r="I23" s="11">
        <f>[1]vivienda!AX19</f>
        <v>17.241379310344815</v>
      </c>
      <c r="J23" s="7">
        <f>[1]vivienda!AY19</f>
        <v>14537.411962077014</v>
      </c>
      <c r="K23" s="11">
        <f>[1]vivienda!AZ19</f>
        <v>21.008403361344534</v>
      </c>
      <c r="L23" s="7">
        <f>[1]vivienda!BA19</f>
        <v>9883.9098398837687</v>
      </c>
      <c r="M23" s="11">
        <f>[1]vivienda!BB19</f>
        <v>25.55024615352135</v>
      </c>
      <c r="N23" s="7">
        <f>[1]vivienda!BC19</f>
        <v>26998.245128514431</v>
      </c>
      <c r="O23" s="11">
        <f>[1]vivienda!BD19</f>
        <v>23.662186035015392</v>
      </c>
      <c r="P23" s="7">
        <f>[1]vivienda!BE19</f>
        <v>14496.070841128194</v>
      </c>
      <c r="Q23" s="11">
        <f>[1]vivienda!BF19</f>
        <v>20.761383132948062</v>
      </c>
      <c r="R23" s="7">
        <f>[1]vivienda!BG19</f>
        <v>3834.4829089708201</v>
      </c>
      <c r="S23" s="11">
        <f>[1]vivienda!BH19</f>
        <v>23.874840078411285</v>
      </c>
    </row>
    <row r="24" spans="1:19">
      <c r="A24" s="3"/>
      <c r="B24" s="7"/>
      <c r="C24" s="3"/>
      <c r="D24" s="7"/>
      <c r="E24" s="3"/>
      <c r="F24" s="7"/>
      <c r="G24" s="3"/>
      <c r="H24" s="7"/>
      <c r="I24" s="3"/>
      <c r="J24" s="7"/>
      <c r="K24" s="3"/>
      <c r="L24" s="7"/>
      <c r="M24" s="3"/>
      <c r="N24" s="7"/>
      <c r="O24" s="3"/>
      <c r="P24" s="7"/>
      <c r="Q24" s="3"/>
      <c r="R24" s="7"/>
      <c r="S24" s="3"/>
    </row>
    <row r="25" spans="1:19">
      <c r="A25" s="4" t="s">
        <v>51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>
      <c r="A26" s="8" t="s">
        <v>52</v>
      </c>
      <c r="B26" s="7">
        <f>[1]vivienda!AQ21</f>
        <v>368417.87977236684</v>
      </c>
      <c r="C26" s="11">
        <f>[1]vivienda!AR21</f>
        <v>19.772424367700463</v>
      </c>
      <c r="D26" s="7">
        <f>[1]vivienda!AS21</f>
        <v>210112.12414250511</v>
      </c>
      <c r="E26" s="11">
        <f>[1]vivienda!AT21</f>
        <v>13.626435554897276</v>
      </c>
      <c r="F26" s="7">
        <f>[1]vivienda!AU21</f>
        <v>872.24471772461993</v>
      </c>
      <c r="G26" s="11">
        <f>[1]vivienda!AV21</f>
        <v>17.269483645459349</v>
      </c>
      <c r="H26" s="7">
        <f>[1]vivienda!AW21</f>
        <v>1744.4894354492399</v>
      </c>
      <c r="I26" s="11">
        <f>[1]vivienda!AX21</f>
        <v>20.689655172413779</v>
      </c>
      <c r="J26" s="7">
        <f>[1]vivienda!AY21</f>
        <v>27911.830967187874</v>
      </c>
      <c r="K26" s="11">
        <f>[1]vivienda!AZ21</f>
        <v>40.336134453781511</v>
      </c>
      <c r="L26" s="7">
        <f>[1]vivienda!BA21</f>
        <v>13124.926935953734</v>
      </c>
      <c r="M26" s="11">
        <f>[1]vivienda!BB21</f>
        <v>33.928386579105435</v>
      </c>
      <c r="N26" s="7">
        <f>[1]vivienda!BC21</f>
        <v>60434.292641291577</v>
      </c>
      <c r="O26" s="11">
        <f>[1]vivienda!BD21</f>
        <v>52.966682410868557</v>
      </c>
      <c r="P26" s="7">
        <f>[1]vivienda!BE21</f>
        <v>47766.753870110064</v>
      </c>
      <c r="Q26" s="11">
        <f>[1]vivienda!BF21</f>
        <v>68.411908922307859</v>
      </c>
      <c r="R26" s="7">
        <f>[1]vivienda!BG21</f>
        <v>6451.217062144684</v>
      </c>
      <c r="S26" s="11">
        <f>[1]vivienda!BH21</f>
        <v>40.167547835325266</v>
      </c>
    </row>
    <row r="27" spans="1:19">
      <c r="A27" s="8" t="s">
        <v>53</v>
      </c>
      <c r="B27" s="7">
        <f>[1]vivienda!AQ22</f>
        <v>371691.11353491608</v>
      </c>
      <c r="C27" s="11">
        <f>[1]vivienda!AR22</f>
        <v>19.94809381959513</v>
      </c>
      <c r="D27" s="7">
        <f>[1]vivienda!AS22</f>
        <v>286569.78660856065</v>
      </c>
      <c r="E27" s="11">
        <f>[1]vivienda!AT22</f>
        <v>18.584956699375258</v>
      </c>
      <c r="F27" s="7">
        <f>[1]vivienda!AU22</f>
        <v>1120.2064925531399</v>
      </c>
      <c r="G27" s="11">
        <f>[1]vivienda!AV22</f>
        <v>22.178853376319836</v>
      </c>
      <c r="H27" s="7">
        <f>[1]vivienda!AW22</f>
        <v>2035.2376746907798</v>
      </c>
      <c r="I27" s="11">
        <f>[1]vivienda!AX22</f>
        <v>24.137931034482744</v>
      </c>
      <c r="J27" s="7">
        <f>[1]vivienda!AY22</f>
        <v>19770.880268424742</v>
      </c>
      <c r="K27" s="11">
        <f>[1]vivienda!AZ22</f>
        <v>28.571428571428566</v>
      </c>
      <c r="L27" s="7">
        <f>[1]vivienda!BA22</f>
        <v>12683.759185127492</v>
      </c>
      <c r="M27" s="11">
        <f>[1]vivienda!BB22</f>
        <v>32.787952802269366</v>
      </c>
      <c r="N27" s="7">
        <f>[1]vivienda!BC22</f>
        <v>31318.127596188719</v>
      </c>
      <c r="O27" s="11">
        <f>[1]vivienda!BD22</f>
        <v>27.448278875973863</v>
      </c>
      <c r="P27" s="7">
        <f>[1]vivienda!BE22</f>
        <v>13623.826123403573</v>
      </c>
      <c r="Q27" s="11">
        <f>[1]vivienda!BF22</f>
        <v>19.51214760086221</v>
      </c>
      <c r="R27" s="7">
        <f>[1]vivienda!BG22</f>
        <v>4569.2895859670007</v>
      </c>
      <c r="S27" s="11">
        <f>[1]vivienda!BH22</f>
        <v>28.450005053273902</v>
      </c>
    </row>
    <row r="28" spans="1:19">
      <c r="A28" s="8" t="s">
        <v>54</v>
      </c>
      <c r="B28" s="7">
        <f>[1]vivienda!AQ23</f>
        <v>371824.70299103588</v>
      </c>
      <c r="C28" s="11">
        <f>[1]vivienda!AR23</f>
        <v>19.955263361472642</v>
      </c>
      <c r="D28" s="7">
        <f>[1]vivienda!AS23</f>
        <v>329250.07630632468</v>
      </c>
      <c r="E28" s="11">
        <f>[1]vivienda!AT23</f>
        <v>21.352908427075086</v>
      </c>
      <c r="F28" s="7">
        <f>[1]vivienda!AU23</f>
        <v>540.15535753426002</v>
      </c>
      <c r="G28" s="11">
        <f>[1]vivienda!AV23</f>
        <v>10.694480486255232</v>
      </c>
      <c r="H28" s="7">
        <f>[1]vivienda!AW23</f>
        <v>2325.9859139323198</v>
      </c>
      <c r="I28" s="11">
        <f>[1]vivienda!AX23</f>
        <v>27.586206896551708</v>
      </c>
      <c r="J28" s="7">
        <f>[1]vivienda!AY23</f>
        <v>10466.936612695448</v>
      </c>
      <c r="K28" s="11">
        <f>[1]vivienda!AZ23</f>
        <v>15.126050420168061</v>
      </c>
      <c r="L28" s="7">
        <f>[1]vivienda!BA23</f>
        <v>8349.0166961070263</v>
      </c>
      <c r="M28" s="11">
        <f>[1]vivienda!BB23</f>
        <v>21.582494699071702</v>
      </c>
      <c r="N28" s="7">
        <f>[1]vivienda!BC23</f>
        <v>12502.174287386231</v>
      </c>
      <c r="O28" s="11">
        <f>[1]vivienda!BD23</f>
        <v>10.957333427492918</v>
      </c>
      <c r="P28" s="7">
        <f>[1]vivienda!BE23</f>
        <v>6396.4612633138822</v>
      </c>
      <c r="Q28" s="11">
        <f>[1]vivienda!BF23</f>
        <v>9.1610605686295781</v>
      </c>
      <c r="R28" s="7">
        <f>[1]vivienda!BG23</f>
        <v>1993.8965537419599</v>
      </c>
      <c r="S28" s="11">
        <f>[1]vivienda!BH23</f>
        <v>12.414701664757622</v>
      </c>
    </row>
    <row r="29" spans="1:19">
      <c r="A29" s="8" t="s">
        <v>55</v>
      </c>
      <c r="B29" s="7">
        <f>[1]vivienda!AQ24</f>
        <v>369705.05221608561</v>
      </c>
      <c r="C29" s="11">
        <f>[1]vivienda!AR24</f>
        <v>19.841504944917133</v>
      </c>
      <c r="D29" s="7">
        <f>[1]vivienda!AS24</f>
        <v>349964.98907765601</v>
      </c>
      <c r="E29" s="11">
        <f>[1]vivienda!AT24</f>
        <v>22.696336013921144</v>
      </c>
      <c r="F29" s="7">
        <f>[1]vivienda!AU24</f>
        <v>1908.3236249159199</v>
      </c>
      <c r="G29" s="11">
        <f>[1]vivienda!AV24</f>
        <v>37.782703593435556</v>
      </c>
      <c r="H29" s="7">
        <f>[1]vivienda!AW24</f>
        <v>581.49647848307995</v>
      </c>
      <c r="I29" s="11">
        <f>[1]vivienda!AX24</f>
        <v>6.8965517241379271</v>
      </c>
      <c r="J29" s="7">
        <f>[1]vivienda!AY24</f>
        <v>5524.2165455892609</v>
      </c>
      <c r="K29" s="11">
        <f>[1]vivienda!AZ24</f>
        <v>7.9831932773109155</v>
      </c>
      <c r="L29" s="7">
        <f>[1]vivienda!BA24</f>
        <v>2823.3548070535599</v>
      </c>
      <c r="M29" s="11">
        <f>[1]vivienda!BB24</f>
        <v>7.2984690742377856</v>
      </c>
      <c r="N29" s="7">
        <f>[1]vivienda!BC24</f>
        <v>6105.7130240723418</v>
      </c>
      <c r="O29" s="11">
        <f>[1]vivienda!BD24</f>
        <v>5.3512558599383979</v>
      </c>
      <c r="P29" s="7">
        <f>[1]vivienda!BE24</f>
        <v>1453.7411962076999</v>
      </c>
      <c r="Q29" s="11">
        <f>[1]vivienda!BF24</f>
        <v>2.0820592201430852</v>
      </c>
      <c r="R29" s="7">
        <f>[1]vivienda!BG24</f>
        <v>1343.2174621076199</v>
      </c>
      <c r="S29" s="11">
        <f>[1]vivienda!BH24</f>
        <v>8.3633446437648313</v>
      </c>
    </row>
    <row r="30" spans="1:19">
      <c r="A30" s="8" t="s">
        <v>56</v>
      </c>
      <c r="B30" s="7">
        <f>[1]vivienda!AQ25</f>
        <v>371029.34686573019</v>
      </c>
      <c r="C30" s="11">
        <f>[1]vivienda!AR25</f>
        <v>19.912577814173169</v>
      </c>
      <c r="D30" s="7">
        <f>[1]vivienda!AS25</f>
        <v>357459.84333413182</v>
      </c>
      <c r="E30" s="11">
        <f>[1]vivienda!AT25</f>
        <v>23.182401008675793</v>
      </c>
      <c r="F30" s="7">
        <f>[1]vivienda!AU25</f>
        <v>609.85612857564001</v>
      </c>
      <c r="G30" s="11">
        <f>[1]vivienda!AV25</f>
        <v>12.074478898529987</v>
      </c>
      <c r="H30" s="7">
        <f>[1]vivienda!AW25</f>
        <v>1162.9929569661599</v>
      </c>
      <c r="I30" s="11">
        <f>[1]vivienda!AX25</f>
        <v>13.793103448275854</v>
      </c>
      <c r="J30" s="7">
        <f>[1]vivienda!AY25</f>
        <v>4942.7200671061801</v>
      </c>
      <c r="K30" s="11">
        <f>[1]vivienda!AZ25</f>
        <v>7.1428571428571344</v>
      </c>
      <c r="L30" s="7">
        <f>[1]vivienda!BA25</f>
        <v>1703.1483145004199</v>
      </c>
      <c r="M30" s="11">
        <f>[1]vivienda!BB25</f>
        <v>4.4026968453156643</v>
      </c>
      <c r="N30" s="7">
        <f>[1]vivienda!BC25</f>
        <v>2866.1412714665798</v>
      </c>
      <c r="O30" s="11">
        <f>[1]vivienda!BD25</f>
        <v>2.5119843028778921</v>
      </c>
      <c r="P30" s="7">
        <f>[1]vivienda!BE25</f>
        <v>581.49647848307995</v>
      </c>
      <c r="Q30" s="11">
        <f>[1]vivienda!BF25</f>
        <v>0.83282368805723395</v>
      </c>
      <c r="R30" s="7">
        <f>[1]vivienda!BG25</f>
        <v>1703.1483145004199</v>
      </c>
      <c r="S30" s="11">
        <f>[1]vivienda!BH25</f>
        <v>10.604400802878292</v>
      </c>
    </row>
    <row r="31" spans="1:19">
      <c r="A31" s="12" t="s">
        <v>57</v>
      </c>
      <c r="B31" s="13">
        <f>[1]vivienda!AQ26</f>
        <v>10623.289232247927</v>
      </c>
      <c r="C31" s="14">
        <f>[1]vivienda!AR26</f>
        <v>0.57013569214016058</v>
      </c>
      <c r="D31" s="13">
        <f>[1]vivienda!AS26</f>
        <v>8588.0515575571444</v>
      </c>
      <c r="E31" s="14">
        <f>[1]vivienda!AT26</f>
        <v>0.55696229605397563</v>
      </c>
      <c r="F31" s="13">
        <f>[1]vivienda!AU26</f>
        <v>0</v>
      </c>
      <c r="G31" s="14">
        <f>[1]vivienda!AV26</f>
        <v>0</v>
      </c>
      <c r="H31" s="13">
        <f>[1]vivienda!AW26</f>
        <v>581.49647848307995</v>
      </c>
      <c r="I31" s="14">
        <f>[1]vivienda!AX26</f>
        <v>6.8965517241379271</v>
      </c>
      <c r="J31" s="13">
        <f>[1]vivienda!AY26</f>
        <v>581.49647848307995</v>
      </c>
      <c r="K31" s="14">
        <f>[1]vivienda!AZ26</f>
        <v>0.84033613445378041</v>
      </c>
      <c r="L31" s="13">
        <f>[1]vivienda!BA26</f>
        <v>0</v>
      </c>
      <c r="M31" s="14">
        <f>[1]vivienda!BB26</f>
        <v>0</v>
      </c>
      <c r="N31" s="13">
        <f>[1]vivienda!BC26</f>
        <v>872.24471772461993</v>
      </c>
      <c r="O31" s="14">
        <f>[1]vivienda!BD26</f>
        <v>0.76446512284834234</v>
      </c>
      <c r="P31" s="13">
        <f>[1]vivienda!BE26</f>
        <v>0</v>
      </c>
      <c r="Q31" s="14">
        <f>[1]vivienda!BF26</f>
        <v>0</v>
      </c>
      <c r="R31" s="13">
        <f>[1]vivienda!BG26</f>
        <v>0</v>
      </c>
      <c r="S31" s="14">
        <f>[1]vivienda!BH26</f>
        <v>0</v>
      </c>
    </row>
    <row r="32" spans="1:19">
      <c r="A32" s="1" t="str">
        <f>Cuadro02!A32</f>
        <v>Fuente: Instituto Nacional de Estadística (INE). XLIV Encuesta Permanente de Hogares de Propósitos Múltiples, mayo 2013.</v>
      </c>
      <c r="B32" s="32"/>
      <c r="C32" s="34"/>
      <c r="D32" s="32"/>
      <c r="E32" s="34"/>
      <c r="F32" s="32"/>
      <c r="G32" s="34"/>
      <c r="H32" s="32"/>
      <c r="I32" s="34"/>
      <c r="J32" s="32"/>
      <c r="K32" s="34"/>
      <c r="L32" s="32"/>
      <c r="M32" s="34"/>
      <c r="N32" s="32"/>
      <c r="O32" s="34"/>
      <c r="P32" s="32"/>
      <c r="Q32" s="34"/>
      <c r="R32" s="32"/>
      <c r="S32" s="34"/>
    </row>
    <row r="33" spans="1:1">
      <c r="A33" s="28" t="s">
        <v>20</v>
      </c>
    </row>
    <row r="34" spans="1:1">
      <c r="A34" s="28" t="s">
        <v>21</v>
      </c>
    </row>
  </sheetData>
  <mergeCells count="11">
    <mergeCell ref="P3:Q3"/>
    <mergeCell ref="A1:S1"/>
    <mergeCell ref="B3:C3"/>
    <mergeCell ref="R3:S3"/>
    <mergeCell ref="D3:E3"/>
    <mergeCell ref="F3:G3"/>
    <mergeCell ref="H3:I3"/>
    <mergeCell ref="J3:K3"/>
    <mergeCell ref="A3:A4"/>
    <mergeCell ref="L3:M3"/>
    <mergeCell ref="N3:O3"/>
  </mergeCells>
  <phoneticPr fontId="2" type="noConversion"/>
  <printOptions horizontalCentered="1" verticalCentered="1"/>
  <pageMargins left="0.54" right="0" top="0" bottom="0" header="0" footer="0"/>
  <pageSetup paperSize="9" scale="86" orientation="landscape" r:id="rId1"/>
  <headerFooter alignWithMargins="0">
    <oddFooter>&amp;L&amp;Z&amp;F+&amp;F+&amp;A&amp;R&amp;D+&amp;T</oddFooter>
  </headerFooter>
  <ignoredErrors>
    <ignoredError sqref="F5:S5 D8:S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5"/>
  <dimension ref="A1:N43"/>
  <sheetViews>
    <sheetView workbookViewId="0">
      <selection activeCell="M4" sqref="M4"/>
    </sheetView>
  </sheetViews>
  <sheetFormatPr baseColWidth="10" defaultRowHeight="12.75"/>
  <cols>
    <col min="1" max="1" width="19.5703125" customWidth="1"/>
    <col min="2" max="2" width="10" customWidth="1"/>
    <col min="3" max="3" width="10.140625" customWidth="1"/>
    <col min="4" max="4" width="7.5703125" customWidth="1"/>
    <col min="5" max="5" width="7" customWidth="1"/>
    <col min="7" max="7" width="6.140625" bestFit="1" customWidth="1"/>
    <col min="11" max="11" width="6.140625" bestFit="1" customWidth="1"/>
  </cols>
  <sheetData>
    <row r="1" spans="1:13">
      <c r="A1" s="47" t="s">
        <v>65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>
      <c r="A3" s="48" t="s">
        <v>70</v>
      </c>
      <c r="B3" s="49" t="s">
        <v>22</v>
      </c>
      <c r="C3" s="50" t="s">
        <v>32</v>
      </c>
      <c r="D3" s="50"/>
      <c r="E3" s="50"/>
      <c r="F3" s="50" t="s">
        <v>22</v>
      </c>
      <c r="G3" s="50"/>
      <c r="H3" s="50"/>
      <c r="I3" s="50"/>
      <c r="J3" s="50" t="s">
        <v>23</v>
      </c>
      <c r="K3" s="50"/>
      <c r="L3" s="50"/>
      <c r="M3" s="50"/>
    </row>
    <row r="4" spans="1:13" ht="33.75">
      <c r="A4" s="49"/>
      <c r="B4" s="49"/>
      <c r="C4" s="19" t="s">
        <v>24</v>
      </c>
      <c r="D4" s="19" t="s">
        <v>25</v>
      </c>
      <c r="E4" s="19" t="s">
        <v>26</v>
      </c>
      <c r="F4" s="19" t="s">
        <v>27</v>
      </c>
      <c r="G4" s="19" t="s">
        <v>28</v>
      </c>
      <c r="H4" s="19" t="s">
        <v>29</v>
      </c>
      <c r="I4" s="39" t="s">
        <v>77</v>
      </c>
      <c r="J4" s="19" t="s">
        <v>27</v>
      </c>
      <c r="K4" s="19" t="s">
        <v>28</v>
      </c>
      <c r="L4" s="19" t="s">
        <v>29</v>
      </c>
      <c r="M4" s="39" t="s">
        <v>77</v>
      </c>
    </row>
    <row r="5" spans="1:1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>
      <c r="A6" s="29" t="s">
        <v>37</v>
      </c>
      <c r="B6" s="31">
        <f>[1]vivienda!C33</f>
        <v>1898965.9393567184</v>
      </c>
      <c r="C6" s="21">
        <f>[1]vivienda!D33</f>
        <v>139575.79154806022</v>
      </c>
      <c r="D6" s="22">
        <f>+C6/C$6*100</f>
        <v>100</v>
      </c>
      <c r="E6" s="22">
        <f>+C6/B6*100</f>
        <v>7.3500945254100785</v>
      </c>
      <c r="F6" s="22">
        <f>[1]vivienda!E33</f>
        <v>4.4949156057214656</v>
      </c>
      <c r="G6" s="22">
        <f>[1]vivienda!F33</f>
        <v>3.7680286300862074</v>
      </c>
      <c r="H6" s="22">
        <f>[1]vivienda!G33</f>
        <v>1.8859894320976598</v>
      </c>
      <c r="I6" s="22">
        <f>[1]vivienda!H33</f>
        <v>1.5369569174957207</v>
      </c>
      <c r="J6" s="22">
        <f>[1]vivienda!I33</f>
        <v>6.7028217972104489</v>
      </c>
      <c r="K6" s="22">
        <f>[1]vivienda!J33</f>
        <v>1.4964698897369351</v>
      </c>
      <c r="L6" s="22">
        <f>[1]vivienda!K33</f>
        <v>1.1833977145105827</v>
      </c>
      <c r="M6" s="22">
        <f>[1]vivienda!L33</f>
        <v>4.8915230974262709</v>
      </c>
    </row>
    <row r="7" spans="1:13">
      <c r="A7" s="15"/>
      <c r="B7" s="7"/>
      <c r="C7" s="7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20" t="s">
        <v>1</v>
      </c>
      <c r="B8" s="7"/>
      <c r="C8" s="7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16" t="s">
        <v>39</v>
      </c>
      <c r="B9" s="7">
        <f>[1]vivienda!C34</f>
        <v>933100.28859632113</v>
      </c>
      <c r="C9" s="7">
        <f>[1]vivienda!D34</f>
        <v>60783.018713602767</v>
      </c>
      <c r="D9" s="9">
        <f>+C9/C$6*100</f>
        <v>43.548396207857657</v>
      </c>
      <c r="E9" s="9">
        <f t="shared" ref="E9:E39" si="0">+C9/B9*100</f>
        <v>6.5140927997182079</v>
      </c>
      <c r="F9" s="9">
        <f>[1]vivienda!E34</f>
        <v>4.2721602220618555</v>
      </c>
      <c r="G9" s="9">
        <f>[1]vivienda!F34</f>
        <v>3.9923347253749433</v>
      </c>
      <c r="H9" s="9">
        <f>[1]vivienda!G34</f>
        <v>2.0060330809839768</v>
      </c>
      <c r="I9" s="9">
        <f>[1]vivienda!H34</f>
        <v>1.4175710779750599</v>
      </c>
      <c r="J9" s="9">
        <f>[1]vivienda!I34</f>
        <v>6.1071222430144898</v>
      </c>
      <c r="K9" s="9">
        <f>[1]vivienda!J34</f>
        <v>1.3460007510454339</v>
      </c>
      <c r="L9" s="9">
        <f>[1]vivienda!K34</f>
        <v>1.1532661583869113</v>
      </c>
      <c r="M9" s="9">
        <f>[1]vivienda!L34</f>
        <v>4.8952832772210053</v>
      </c>
    </row>
    <row r="10" spans="1:13">
      <c r="A10" s="17" t="s">
        <v>40</v>
      </c>
      <c r="B10" s="7">
        <f>[1]vivienda!C35</f>
        <v>257384.32227200703</v>
      </c>
      <c r="C10" s="7">
        <f>[1]vivienda!D35</f>
        <v>19093.056661796039</v>
      </c>
      <c r="D10" s="9">
        <f>+C10/C$6*100</f>
        <v>13.679346862397493</v>
      </c>
      <c r="E10" s="9">
        <f t="shared" si="0"/>
        <v>7.4181117533717744</v>
      </c>
      <c r="F10" s="9">
        <f>[1]vivienda!E35</f>
        <v>4.2813102119460442</v>
      </c>
      <c r="G10" s="9">
        <f>[1]vivienda!F35</f>
        <v>4.0486111111111089</v>
      </c>
      <c r="H10" s="9">
        <f>[1]vivienda!G35</f>
        <v>2.0809248554913293</v>
      </c>
      <c r="I10" s="9">
        <f>[1]vivienda!H35</f>
        <v>1.4500750255586554</v>
      </c>
      <c r="J10" s="9">
        <f>[1]vivienda!I35</f>
        <v>6.2987012987012969</v>
      </c>
      <c r="K10" s="9">
        <f>[1]vivienda!J35</f>
        <v>1.4025974025974026</v>
      </c>
      <c r="L10" s="9">
        <f>[1]vivienda!K35</f>
        <v>1.2077922077922076</v>
      </c>
      <c r="M10" s="9">
        <f>[1]vivienda!L35</f>
        <v>4.8679653679653692</v>
      </c>
    </row>
    <row r="11" spans="1:13">
      <c r="A11" s="17" t="s">
        <v>41</v>
      </c>
      <c r="B11" s="7">
        <f>[1]vivienda!C36</f>
        <v>164581.01809518351</v>
      </c>
      <c r="C11" s="7">
        <f>[1]vivienda!D36</f>
        <v>15751.621749363581</v>
      </c>
      <c r="D11" s="9">
        <f t="shared" ref="D11:D39" si="1">+C11/C$6*100</f>
        <v>11.285353695407712</v>
      </c>
      <c r="E11" s="9">
        <f t="shared" si="0"/>
        <v>9.5707402540515414</v>
      </c>
      <c r="F11" s="9">
        <f>[1]vivienda!E36</f>
        <v>4.1132282084975893</v>
      </c>
      <c r="G11" s="9">
        <f>[1]vivienda!F36</f>
        <v>3.6177053512442181</v>
      </c>
      <c r="H11" s="9">
        <f>[1]vivienda!G36</f>
        <v>1.9137100306614125</v>
      </c>
      <c r="I11" s="9">
        <f>[1]vivienda!H36</f>
        <v>1.6082083854876186</v>
      </c>
      <c r="J11" s="9">
        <f>[1]vivienda!I36</f>
        <v>5.5446224256292886</v>
      </c>
      <c r="K11" s="9">
        <f>[1]vivienda!J36</f>
        <v>1.1029748283752856</v>
      </c>
      <c r="L11" s="9">
        <f>[1]vivienda!K36</f>
        <v>1.0228832951945075</v>
      </c>
      <c r="M11" s="9">
        <f>[1]vivienda!L36</f>
        <v>5.1689549961861125</v>
      </c>
    </row>
    <row r="12" spans="1:13">
      <c r="A12" s="17" t="s">
        <v>42</v>
      </c>
      <c r="B12" s="7">
        <f>[1]vivienda!C37</f>
        <v>511134.9482290842</v>
      </c>
      <c r="C12" s="7">
        <f>[1]vivienda!D37</f>
        <v>25938.340302442812</v>
      </c>
      <c r="D12" s="9">
        <f t="shared" si="1"/>
        <v>18.583695650052213</v>
      </c>
      <c r="E12" s="9">
        <f t="shared" si="0"/>
        <v>5.074655996877282</v>
      </c>
      <c r="F12" s="9">
        <f>[1]vivienda!E37</f>
        <v>4.3187274324192302</v>
      </c>
      <c r="G12" s="9">
        <f>[1]vivienda!F37</f>
        <v>4.0862581796549753</v>
      </c>
      <c r="H12" s="9">
        <f>[1]vivienda!G37</f>
        <v>1.998048209231972</v>
      </c>
      <c r="I12" s="9">
        <f>[1]vivienda!H37</f>
        <v>1.3394009462346768</v>
      </c>
      <c r="J12" s="9">
        <f>[1]vivienda!I37</f>
        <v>6.3076923076923084</v>
      </c>
      <c r="K12" s="9">
        <f>[1]vivienda!J37</f>
        <v>1.4519230769230771</v>
      </c>
      <c r="L12" s="9">
        <f>[1]vivienda!K37</f>
        <v>1.1923076923076923</v>
      </c>
      <c r="M12" s="9">
        <f>[1]vivienda!L37</f>
        <v>4.749198717948719</v>
      </c>
    </row>
    <row r="13" spans="1:13">
      <c r="A13" s="16" t="s">
        <v>43</v>
      </c>
      <c r="B13" s="7">
        <f>[1]vivienda!C38</f>
        <v>965865.6507603972</v>
      </c>
      <c r="C13" s="7">
        <f>[1]vivienda!D38</f>
        <v>78792.772834457443</v>
      </c>
      <c r="D13" s="9">
        <f t="shared" si="1"/>
        <v>56.451603792142336</v>
      </c>
      <c r="E13" s="9">
        <f t="shared" si="0"/>
        <v>8.1577363034316672</v>
      </c>
      <c r="F13" s="9">
        <f>[1]vivienda!E38</f>
        <v>4.710114388922328</v>
      </c>
      <c r="G13" s="9">
        <f>[1]vivienda!F38</f>
        <v>3.5509515039901718</v>
      </c>
      <c r="H13" s="9">
        <f>[1]vivienda!G38</f>
        <v>1.7700180614087917</v>
      </c>
      <c r="I13" s="9">
        <f>[1]vivienda!H38</f>
        <v>1.6524951729601836</v>
      </c>
      <c r="J13" s="9">
        <f>[1]vivienda!I38</f>
        <v>7.1623616236162331</v>
      </c>
      <c r="K13" s="9">
        <f>[1]vivienda!J38</f>
        <v>1.612546125461255</v>
      </c>
      <c r="L13" s="9">
        <f>[1]vivienda!K38</f>
        <v>1.2066420664206645</v>
      </c>
      <c r="M13" s="9">
        <f>[1]vivienda!L38</f>
        <v>4.8886223862238616</v>
      </c>
    </row>
    <row r="14" spans="1:13">
      <c r="A14" s="16"/>
      <c r="B14" s="7"/>
      <c r="C14" s="7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>
      <c r="A15" s="4" t="s">
        <v>63</v>
      </c>
      <c r="B15" s="21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3">
      <c r="A16" s="16" t="s">
        <v>44</v>
      </c>
      <c r="B16" s="7">
        <f>[1]vivienda!C40</f>
        <v>349517.32600836747</v>
      </c>
      <c r="C16" s="7">
        <f>[1]vivienda!D40</f>
        <v>39688.046551815867</v>
      </c>
      <c r="D16" s="9">
        <f t="shared" si="1"/>
        <v>28.434763730607294</v>
      </c>
      <c r="E16" s="9">
        <f t="shared" si="0"/>
        <v>11.355101335052481</v>
      </c>
      <c r="F16" s="9">
        <f>[1]vivienda!E40</f>
        <v>4.7876469119587393</v>
      </c>
      <c r="G16" s="9">
        <f>[1]vivienda!F40</f>
        <v>3.2939320087554154</v>
      </c>
      <c r="H16" s="9">
        <f>[1]vivienda!G40</f>
        <v>1.7305099428045287</v>
      </c>
      <c r="I16" s="9">
        <f>[1]vivienda!H40</f>
        <v>1.8361768859568512</v>
      </c>
      <c r="J16" s="9">
        <f>[1]vivienda!I40</f>
        <v>7.560594910955631</v>
      </c>
      <c r="K16" s="9">
        <f>[1]vivienda!J40</f>
        <v>1.6380918824410453</v>
      </c>
      <c r="L16" s="9">
        <f>[1]vivienda!K40</f>
        <v>1.2405268068150823</v>
      </c>
      <c r="M16" s="9">
        <f>[1]vivienda!L40</f>
        <v>5.1889578869586455</v>
      </c>
    </row>
    <row r="17" spans="1:14">
      <c r="A17" s="16" t="s">
        <v>45</v>
      </c>
      <c r="B17" s="7">
        <f>[1]vivienda!C41</f>
        <v>1055843.8368238457</v>
      </c>
      <c r="C17" s="7">
        <f>[1]vivienda!D41</f>
        <v>84945.51174748785</v>
      </c>
      <c r="D17" s="9">
        <f t="shared" si="1"/>
        <v>60.85977432428782</v>
      </c>
      <c r="E17" s="9">
        <f t="shared" si="0"/>
        <v>8.0452723011594305</v>
      </c>
      <c r="F17" s="9">
        <f>[1]vivienda!E41</f>
        <v>4.6227348074595387</v>
      </c>
      <c r="G17" s="9">
        <f>[1]vivienda!F41</f>
        <v>3.6585868552125183</v>
      </c>
      <c r="H17" s="9">
        <f>[1]vivienda!G41</f>
        <v>1.8466313073530911</v>
      </c>
      <c r="I17" s="9">
        <f>[1]vivienda!H41</f>
        <v>1.6073655986651982</v>
      </c>
      <c r="J17" s="9">
        <f>[1]vivienda!I41</f>
        <v>6.527113945741938</v>
      </c>
      <c r="K17" s="9">
        <f>[1]vivienda!J41</f>
        <v>1.4906131926675943</v>
      </c>
      <c r="L17" s="9">
        <f>[1]vivienda!K41</f>
        <v>1.1799991637805503</v>
      </c>
      <c r="M17" s="9">
        <f>[1]vivienda!L41</f>
        <v>4.7633283537707563</v>
      </c>
    </row>
    <row r="18" spans="1:14">
      <c r="A18" s="16" t="s">
        <v>46</v>
      </c>
      <c r="B18" s="7">
        <f>[1]vivienda!C42</f>
        <v>364685.2034462695</v>
      </c>
      <c r="C18" s="7">
        <f>[1]vivienda!D42</f>
        <v>13006.99531721198</v>
      </c>
      <c r="D18" s="9">
        <f t="shared" si="1"/>
        <v>9.3189479156442925</v>
      </c>
      <c r="E18" s="9">
        <f t="shared" si="0"/>
        <v>3.566636428979316</v>
      </c>
      <c r="F18" s="9">
        <f>[1]vivienda!E42</f>
        <v>4.066832134997397</v>
      </c>
      <c r="G18" s="9">
        <f>[1]vivienda!F42</f>
        <v>4.1227941865061464</v>
      </c>
      <c r="H18" s="9">
        <f>[1]vivienda!G42</f>
        <v>1.9972089730935387</v>
      </c>
      <c r="I18" s="9">
        <f>[1]vivienda!H42</f>
        <v>1.2606721489324679</v>
      </c>
      <c r="J18" s="9">
        <f>[1]vivienda!I42</f>
        <v>5.5607068106807702</v>
      </c>
      <c r="K18" s="9">
        <f>[1]vivienda!J42</f>
        <v>1.1764564934454862</v>
      </c>
      <c r="L18" s="9">
        <f>[1]vivienda!K42</f>
        <v>1.0585624093072874</v>
      </c>
      <c r="M18" s="9">
        <f>[1]vivienda!L42</f>
        <v>4.8793704066166841</v>
      </c>
    </row>
    <row r="19" spans="1:14">
      <c r="A19" s="16" t="s">
        <v>47</v>
      </c>
      <c r="B19" s="7">
        <f>[1]vivienda!C43</f>
        <v>121362.1431307927</v>
      </c>
      <c r="C19" s="7">
        <f>[1]vivienda!D43</f>
        <v>966.89629404003995</v>
      </c>
      <c r="D19" s="9">
        <f t="shared" si="1"/>
        <v>0.69273925178286233</v>
      </c>
      <c r="E19" s="9">
        <f t="shared" si="0"/>
        <v>0.79670337808554537</v>
      </c>
      <c r="F19" s="9">
        <f>[1]vivienda!E43</f>
        <v>3.8016744707389494</v>
      </c>
      <c r="G19" s="9">
        <f>[1]vivienda!F43</f>
        <v>5.0468409996088877</v>
      </c>
      <c r="H19" s="9">
        <f>[1]vivienda!G43</f>
        <v>2.3404443109551649</v>
      </c>
      <c r="I19" s="9">
        <f>[1]vivienda!H43</f>
        <v>0.86085265707251091</v>
      </c>
      <c r="J19" s="9">
        <f>[1]vivienda!I43</f>
        <v>4</v>
      </c>
      <c r="K19" s="9">
        <f>[1]vivienda!J43</f>
        <v>1</v>
      </c>
      <c r="L19" s="9">
        <f>[1]vivienda!K43</f>
        <v>1</v>
      </c>
      <c r="M19" s="9">
        <f>[1]vivienda!L43</f>
        <v>4</v>
      </c>
    </row>
    <row r="20" spans="1:14">
      <c r="A20" s="16" t="s">
        <v>48</v>
      </c>
      <c r="B20" s="7">
        <f>[1]vivienda!C44</f>
        <v>7557.429947403085</v>
      </c>
      <c r="C20" s="7">
        <f>[1]vivienda!D44</f>
        <v>968.34163750424</v>
      </c>
      <c r="D20" s="9">
        <f t="shared" si="1"/>
        <v>0.69377477767755324</v>
      </c>
      <c r="E20" s="9">
        <f t="shared" si="0"/>
        <v>12.813107686654583</v>
      </c>
      <c r="F20" s="9">
        <f>[1]vivienda!E44</f>
        <v>4.8888534528125103</v>
      </c>
      <c r="G20" s="9">
        <f>[1]vivienda!F44</f>
        <v>3.7141556332555083</v>
      </c>
      <c r="H20" s="9">
        <f>[1]vivienda!G44</f>
        <v>1.9104778890190122</v>
      </c>
      <c r="I20" s="9">
        <f>[1]vivienda!H44</f>
        <v>1.7742859518963821</v>
      </c>
      <c r="J20" s="9">
        <f>[1]vivienda!I44</f>
        <v>5</v>
      </c>
      <c r="K20" s="9">
        <f>[1]vivienda!J44</f>
        <v>1</v>
      </c>
      <c r="L20" s="9">
        <f>[1]vivienda!K44</f>
        <v>1</v>
      </c>
      <c r="M20" s="9">
        <f>[1]vivienda!L44</f>
        <v>5</v>
      </c>
    </row>
    <row r="21" spans="1:14">
      <c r="A21" s="15"/>
      <c r="B21" s="7"/>
      <c r="C21" s="7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4">
      <c r="A22" s="29" t="s">
        <v>64</v>
      </c>
      <c r="B22" s="21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4">
      <c r="A23" s="16" t="s">
        <v>49</v>
      </c>
      <c r="B23" s="7">
        <f>[1]vivienda!C46</f>
        <v>1276056.0583266048</v>
      </c>
      <c r="C23" s="7">
        <f>[1]vivienda!D46</f>
        <v>95594.288110517737</v>
      </c>
      <c r="D23" s="9">
        <f t="shared" si="1"/>
        <v>68.489160656202827</v>
      </c>
      <c r="E23" s="9">
        <f t="shared" si="0"/>
        <v>7.4913862511556299</v>
      </c>
      <c r="F23" s="9">
        <f>[1]vivienda!E46</f>
        <v>4.6361242533918539</v>
      </c>
      <c r="G23" s="9">
        <f>[1]vivienda!F46</f>
        <v>3.7300163024614617</v>
      </c>
      <c r="H23" s="9">
        <f>[1]vivienda!G46</f>
        <v>1.8705671693660357</v>
      </c>
      <c r="I23" s="9">
        <f>[1]vivienda!H46</f>
        <v>1.587744888983142</v>
      </c>
      <c r="J23" s="9">
        <f>[1]vivienda!I46</f>
        <v>6.6233667091741095</v>
      </c>
      <c r="K23" s="9">
        <f>[1]vivienda!J46</f>
        <v>1.5011410529053204</v>
      </c>
      <c r="L23" s="9">
        <f>[1]vivienda!K46</f>
        <v>1.1729949236666959</v>
      </c>
      <c r="M23" s="9">
        <f>[1]vivienda!L46</f>
        <v>4.8138606348841089</v>
      </c>
    </row>
    <row r="24" spans="1:14">
      <c r="A24" s="16" t="s">
        <v>50</v>
      </c>
      <c r="B24" s="7">
        <f>[1]vivienda!C47</f>
        <v>622909.88103006734</v>
      </c>
      <c r="C24" s="7">
        <f>[1]vivienda!D47</f>
        <v>43981.503437542131</v>
      </c>
      <c r="D24" s="9">
        <f t="shared" si="1"/>
        <v>31.510839343796913</v>
      </c>
      <c r="E24" s="9">
        <f t="shared" si="0"/>
        <v>7.0606527166999919</v>
      </c>
      <c r="F24" s="9">
        <f>[1]vivienda!E47</f>
        <v>4.2056439858044143</v>
      </c>
      <c r="G24" s="9">
        <f>[1]vivienda!F47</f>
        <v>3.8451955663883446</v>
      </c>
      <c r="H24" s="9">
        <f>[1]vivienda!G47</f>
        <v>1.917582560399381</v>
      </c>
      <c r="I24" s="9">
        <f>[1]vivienda!H47</f>
        <v>1.4338547818050322</v>
      </c>
      <c r="J24" s="9">
        <f>[1]vivienda!I47</f>
        <v>6.8755183169730829</v>
      </c>
      <c r="K24" s="9">
        <f>[1]vivienda!J47</f>
        <v>1.4863170645074848</v>
      </c>
      <c r="L24" s="9">
        <f>[1]vivienda!K47</f>
        <v>1.2060082963997711</v>
      </c>
      <c r="M24" s="9">
        <f>[1]vivienda!L47</f>
        <v>5.0603233256897422</v>
      </c>
    </row>
    <row r="25" spans="1:14">
      <c r="A25" s="15"/>
      <c r="B25" s="7"/>
      <c r="C25" s="7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4">
      <c r="A26" s="20" t="s">
        <v>51</v>
      </c>
      <c r="B26" s="21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4">
      <c r="A27" s="16" t="s">
        <v>52</v>
      </c>
      <c r="B27" s="7">
        <f>[1]vivienda!C49</f>
        <v>377568.42827871861</v>
      </c>
      <c r="C27" s="7">
        <f>[1]vivienda!D49</f>
        <v>51118.470613732839</v>
      </c>
      <c r="D27" s="9">
        <f t="shared" si="1"/>
        <v>36.624166731758194</v>
      </c>
      <c r="E27" s="9">
        <f t="shared" si="0"/>
        <v>13.538862570362348</v>
      </c>
      <c r="F27" s="9">
        <f>[1]vivienda!E49</f>
        <v>5.2702738371424251</v>
      </c>
      <c r="G27" s="9">
        <f>[1]vivienda!F49</f>
        <v>3.2343762336112101</v>
      </c>
      <c r="H27" s="9">
        <f>[1]vivienda!G49</f>
        <v>1.674662768273383</v>
      </c>
      <c r="I27" s="9">
        <f>[1]vivienda!H49</f>
        <v>2.0429148783435269</v>
      </c>
      <c r="J27" s="9">
        <f>[1]vivienda!I49</f>
        <v>7.5117824947699336</v>
      </c>
      <c r="K27" s="9">
        <f>[1]vivienda!J49</f>
        <v>1.7021916951809866</v>
      </c>
      <c r="L27" s="9">
        <f>[1]vivienda!K49</f>
        <v>1.2379895916266057</v>
      </c>
      <c r="M27" s="9">
        <f>[1]vivienda!L49</f>
        <v>4.900927724957044</v>
      </c>
      <c r="N27" s="25"/>
    </row>
    <row r="28" spans="1:14">
      <c r="A28" s="16" t="s">
        <v>53</v>
      </c>
      <c r="B28" s="7">
        <f>[1]vivienda!C50</f>
        <v>377600.6449451978</v>
      </c>
      <c r="C28" s="7">
        <f>[1]vivienda!D50</f>
        <v>36694.845508187376</v>
      </c>
      <c r="D28" s="9">
        <f t="shared" si="1"/>
        <v>26.290265024613678</v>
      </c>
      <c r="E28" s="9">
        <f t="shared" si="0"/>
        <v>9.7178979960463252</v>
      </c>
      <c r="F28" s="9">
        <f>[1]vivienda!E50</f>
        <v>4.9001992511421744</v>
      </c>
      <c r="G28" s="9">
        <f>[1]vivienda!F50</f>
        <v>3.4862377974295331</v>
      </c>
      <c r="H28" s="9">
        <f>[1]vivienda!G50</f>
        <v>1.7933876387018421</v>
      </c>
      <c r="I28" s="9">
        <f>[1]vivienda!H50</f>
        <v>1.7609009851041011</v>
      </c>
      <c r="J28" s="9">
        <f>[1]vivienda!I50</f>
        <v>6.8270129869423366</v>
      </c>
      <c r="K28" s="9">
        <f>[1]vivienda!J50</f>
        <v>1.5256049608419457</v>
      </c>
      <c r="L28" s="9">
        <f>[1]vivienda!K50</f>
        <v>1.225031400932127</v>
      </c>
      <c r="M28" s="9">
        <f>[1]vivienda!L50</f>
        <v>4.942153327644391</v>
      </c>
      <c r="N28" s="25"/>
    </row>
    <row r="29" spans="1:14">
      <c r="A29" s="16" t="s">
        <v>54</v>
      </c>
      <c r="B29" s="7">
        <f>[1]vivienda!C51</f>
        <v>377580.9242028048</v>
      </c>
      <c r="C29" s="7">
        <f>[1]vivienda!D51</f>
        <v>31505.571123803409</v>
      </c>
      <c r="D29" s="9">
        <f t="shared" si="1"/>
        <v>22.572375033212744</v>
      </c>
      <c r="E29" s="9">
        <f t="shared" si="0"/>
        <v>8.3440579500465599</v>
      </c>
      <c r="F29" s="9">
        <f>[1]vivienda!E51</f>
        <v>4.5992713383243995</v>
      </c>
      <c r="G29" s="9">
        <f>[1]vivienda!F51</f>
        <v>3.6053002110707095</v>
      </c>
      <c r="H29" s="9">
        <f>[1]vivienda!G51</f>
        <v>1.8597986381472498</v>
      </c>
      <c r="I29" s="9">
        <f>[1]vivienda!H51</f>
        <v>1.6474494693450725</v>
      </c>
      <c r="J29" s="9">
        <f>[1]vivienda!I51</f>
        <v>6.0872796582987023</v>
      </c>
      <c r="K29" s="9">
        <f>[1]vivienda!J51</f>
        <v>1.3063767683428087</v>
      </c>
      <c r="L29" s="9">
        <f>[1]vivienda!K51</f>
        <v>1.1176339099255903</v>
      </c>
      <c r="M29" s="9">
        <f>[1]vivienda!L51</f>
        <v>4.9871521239250063</v>
      </c>
      <c r="N29" s="25"/>
    </row>
    <row r="30" spans="1:14">
      <c r="A30" s="16" t="s">
        <v>55</v>
      </c>
      <c r="B30" s="7">
        <f>[1]vivienda!C52</f>
        <v>377482.79476485925</v>
      </c>
      <c r="C30" s="7">
        <f>[1]vivienda!D52</f>
        <v>17777.174982865181</v>
      </c>
      <c r="D30" s="9">
        <f t="shared" si="1"/>
        <v>12.736574720942173</v>
      </c>
      <c r="E30" s="9">
        <f t="shared" si="0"/>
        <v>4.709400065223873</v>
      </c>
      <c r="F30" s="9">
        <f>[1]vivienda!E52</f>
        <v>4.1899685247791059</v>
      </c>
      <c r="G30" s="9">
        <f>[1]vivienda!F52</f>
        <v>3.8929184984238883</v>
      </c>
      <c r="H30" s="9">
        <f>[1]vivienda!G52</f>
        <v>1.9810683298854224</v>
      </c>
      <c r="I30" s="9">
        <f>[1]vivienda!H52</f>
        <v>1.3551351999661525</v>
      </c>
      <c r="J30" s="9">
        <f>[1]vivienda!I52</f>
        <v>5.4144391162866388</v>
      </c>
      <c r="K30" s="9">
        <f>[1]vivienda!J52</f>
        <v>1.2205349864982149</v>
      </c>
      <c r="L30" s="9">
        <f>[1]vivienda!K52</f>
        <v>1.082611619617257</v>
      </c>
      <c r="M30" s="9">
        <f>[1]vivienda!L52</f>
        <v>4.669639019173097</v>
      </c>
      <c r="N30" s="25"/>
    </row>
    <row r="31" spans="1:14">
      <c r="A31" s="16" t="s">
        <v>56</v>
      </c>
      <c r="B31" s="7">
        <f>[1]vivienda!C53</f>
        <v>377819.10969362222</v>
      </c>
      <c r="C31" s="7">
        <f>[1]vivienda!D53</f>
        <v>2479.7293194711401</v>
      </c>
      <c r="D31" s="9">
        <f t="shared" si="1"/>
        <v>1.7766184894730068</v>
      </c>
      <c r="E31" s="9">
        <f t="shared" si="0"/>
        <v>0.65632713006019749</v>
      </c>
      <c r="F31" s="9">
        <f>[1]vivienda!E53</f>
        <v>3.5461853805455092</v>
      </c>
      <c r="G31" s="9">
        <f>[1]vivienda!F53</f>
        <v>4.6123207561596544</v>
      </c>
      <c r="H31" s="9">
        <f>[1]vivienda!G53</f>
        <v>2.1210362957861744</v>
      </c>
      <c r="I31" s="9">
        <f>[1]vivienda!H53</f>
        <v>0.90029692929867444</v>
      </c>
      <c r="J31" s="9">
        <f>[1]vivienda!I53</f>
        <v>5.2457276146637959</v>
      </c>
      <c r="K31" s="9">
        <f>[1]vivienda!J53</f>
        <v>1.2178283546082607</v>
      </c>
      <c r="L31" s="9">
        <f>[1]vivienda!K53</f>
        <v>1</v>
      </c>
      <c r="M31" s="9">
        <f>[1]vivienda!L53</f>
        <v>4.3241250141949674</v>
      </c>
      <c r="N31" s="25"/>
    </row>
    <row r="32" spans="1:14">
      <c r="A32" s="16" t="s">
        <v>57</v>
      </c>
      <c r="B32" s="7">
        <f>[1]vivienda!C54</f>
        <v>10914.037471489468</v>
      </c>
      <c r="C32" s="7">
        <f>[1]vivienda!D54</f>
        <v>0</v>
      </c>
      <c r="D32" s="9">
        <f t="shared" si="1"/>
        <v>0</v>
      </c>
      <c r="E32" s="9">
        <f t="shared" si="0"/>
        <v>0</v>
      </c>
      <c r="F32" s="9">
        <f>[1]vivienda!E54</f>
        <v>3.4294800787950899</v>
      </c>
      <c r="G32" s="9">
        <f>[1]vivienda!F54</f>
        <v>3.9610924404308672</v>
      </c>
      <c r="H32" s="9">
        <f>[1]vivienda!G54</f>
        <v>1.8814148255845236</v>
      </c>
      <c r="I32" s="9">
        <f>[1]vivienda!H54</f>
        <v>0.88000001509809944</v>
      </c>
      <c r="J32" s="9">
        <f>[1]vivienda!I54</f>
        <v>0</v>
      </c>
      <c r="K32" s="9">
        <f>[1]vivienda!J54</f>
        <v>0</v>
      </c>
      <c r="L32" s="9">
        <f>[1]vivienda!K54</f>
        <v>0</v>
      </c>
      <c r="M32" s="9">
        <f>[1]vivienda!L54</f>
        <v>0</v>
      </c>
      <c r="N32" s="25"/>
    </row>
    <row r="33" spans="1:13">
      <c r="A33" s="15"/>
      <c r="B33" s="7"/>
      <c r="C33" s="7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>
      <c r="A34" s="30" t="s">
        <v>66</v>
      </c>
      <c r="B34" s="21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>
      <c r="A35" s="16" t="s">
        <v>58</v>
      </c>
      <c r="B35" s="7">
        <f>[1]vivienda!C56</f>
        <v>127750.89737911505</v>
      </c>
      <c r="C35" s="7">
        <f>[1]vivienda!D56</f>
        <v>9259.6510763294282</v>
      </c>
      <c r="D35" s="9">
        <f t="shared" si="1"/>
        <v>6.6341383227198447</v>
      </c>
      <c r="E35" s="9">
        <f t="shared" si="0"/>
        <v>7.2482082445576719</v>
      </c>
      <c r="F35" s="9">
        <f>[1]vivienda!E56</f>
        <v>3.3458405129768711</v>
      </c>
      <c r="G35" s="9">
        <f>[1]vivienda!F56</f>
        <v>2.7988189292808237</v>
      </c>
      <c r="H35" s="9">
        <f>[1]vivienda!G56</f>
        <v>1.3572162824041678</v>
      </c>
      <c r="I35" s="9">
        <f>[1]vivienda!H56</f>
        <v>1.6775450269590391</v>
      </c>
      <c r="J35" s="9">
        <f>[1]vivienda!I56</f>
        <v>4.786014265068693</v>
      </c>
      <c r="K35" s="9">
        <f>[1]vivienda!J56</f>
        <v>1.0627989622599889</v>
      </c>
      <c r="L35" s="9">
        <f>[1]vivienda!K56</f>
        <v>1.0313994811299945</v>
      </c>
      <c r="M35" s="9">
        <f>[1]vivienda!L56</f>
        <v>4.5766843908687287</v>
      </c>
    </row>
    <row r="36" spans="1:13">
      <c r="A36" s="16" t="s">
        <v>59</v>
      </c>
      <c r="B36" s="7">
        <f>[1]vivienda!C57</f>
        <v>146591.15167391143</v>
      </c>
      <c r="C36" s="7">
        <f>[1]vivienda!D57</f>
        <v>12292.999937147582</v>
      </c>
      <c r="D36" s="9">
        <f t="shared" si="1"/>
        <v>8.8074011981617346</v>
      </c>
      <c r="E36" s="9">
        <f t="shared" si="0"/>
        <v>8.3859085604928403</v>
      </c>
      <c r="F36" s="9">
        <f>[1]vivienda!E57</f>
        <v>3.9324630441978035</v>
      </c>
      <c r="G36" s="9">
        <f>[1]vivienda!F57</f>
        <v>3.1616571975438732</v>
      </c>
      <c r="H36" s="9">
        <f>[1]vivienda!G57</f>
        <v>1.4561752456951338</v>
      </c>
      <c r="I36" s="9">
        <f>[1]vivienda!H57</f>
        <v>1.6798132378004285</v>
      </c>
      <c r="J36" s="9">
        <f>[1]vivienda!I57</f>
        <v>4.7353466030087077</v>
      </c>
      <c r="K36" s="9">
        <f>[1]vivienda!J57</f>
        <v>1.0473030571427797</v>
      </c>
      <c r="L36" s="9">
        <f>[1]vivienda!K57</f>
        <v>1.0236515285713896</v>
      </c>
      <c r="M36" s="9">
        <f>[1]vivienda!L57</f>
        <v>4.5579601387232858</v>
      </c>
    </row>
    <row r="37" spans="1:13">
      <c r="A37" s="16" t="s">
        <v>60</v>
      </c>
      <c r="B37" s="7">
        <f>[1]vivienda!C58</f>
        <v>389474.28417152166</v>
      </c>
      <c r="C37" s="7">
        <f>[1]vivienda!D58</f>
        <v>40275.091289924487</v>
      </c>
      <c r="D37" s="9">
        <f t="shared" si="1"/>
        <v>28.855355820107626</v>
      </c>
      <c r="E37" s="9">
        <f t="shared" si="0"/>
        <v>10.340885888164989</v>
      </c>
      <c r="F37" s="9">
        <f>[1]vivienda!E58</f>
        <v>4.6629113820894954</v>
      </c>
      <c r="G37" s="9">
        <f>[1]vivienda!F58</f>
        <v>3.4730128011614179</v>
      </c>
      <c r="H37" s="9">
        <f>[1]vivienda!G58</f>
        <v>1.7382447309150399</v>
      </c>
      <c r="I37" s="9">
        <f>[1]vivienda!H58</f>
        <v>1.7636242446390376</v>
      </c>
      <c r="J37" s="9">
        <f>[1]vivienda!I58</f>
        <v>5.9812572317621155</v>
      </c>
      <c r="K37" s="9">
        <f>[1]vivienda!J58</f>
        <v>1.3131343860286673</v>
      </c>
      <c r="L37" s="9">
        <f>[1]vivienda!K58</f>
        <v>1.1062308304917827</v>
      </c>
      <c r="M37" s="9">
        <f>[1]vivienda!L58</f>
        <v>4.8870057221379914</v>
      </c>
    </row>
    <row r="38" spans="1:13">
      <c r="A38" s="16" t="s">
        <v>61</v>
      </c>
      <c r="B38" s="7">
        <f>[1]vivienda!C59</f>
        <v>386871.51508194028</v>
      </c>
      <c r="C38" s="7">
        <f>[1]vivienda!D59</f>
        <v>33680.791710969541</v>
      </c>
      <c r="D38" s="9">
        <f t="shared" si="1"/>
        <v>24.130826225242803</v>
      </c>
      <c r="E38" s="9">
        <f t="shared" si="0"/>
        <v>8.7059373455902733</v>
      </c>
      <c r="F38" s="9">
        <f>[1]vivienda!E59</f>
        <v>4.9763137212669415</v>
      </c>
      <c r="G38" s="9">
        <f>[1]vivienda!F59</f>
        <v>3.8767606650135944</v>
      </c>
      <c r="H38" s="9">
        <f>[1]vivienda!G59</f>
        <v>2.0403126370219504</v>
      </c>
      <c r="I38" s="9">
        <f>[1]vivienda!H59</f>
        <v>1.6314911620692387</v>
      </c>
      <c r="J38" s="9">
        <f>[1]vivienda!I59</f>
        <v>7.2964873481958508</v>
      </c>
      <c r="K38" s="9">
        <f>[1]vivienda!J59</f>
        <v>1.6769090124759645</v>
      </c>
      <c r="L38" s="9">
        <f>[1]vivienda!K59</f>
        <v>1.252365487357268</v>
      </c>
      <c r="M38" s="9">
        <f>[1]vivienda!L59</f>
        <v>4.952914763616528</v>
      </c>
    </row>
    <row r="39" spans="1:13">
      <c r="A39" s="23" t="s">
        <v>62</v>
      </c>
      <c r="B39" s="13">
        <f>[1]vivienda!C60</f>
        <v>848278.09105019295</v>
      </c>
      <c r="C39" s="13">
        <f>[1]vivienda!D60</f>
        <v>44067.25753368892</v>
      </c>
      <c r="D39" s="24">
        <f t="shared" si="1"/>
        <v>31.572278433767803</v>
      </c>
      <c r="E39" s="24">
        <f t="shared" si="0"/>
        <v>5.1949069531116114</v>
      </c>
      <c r="F39" s="24">
        <f>[1]vivienda!E60</f>
        <v>4.4684816917842634</v>
      </c>
      <c r="G39" s="24">
        <f>[1]vivienda!F60</f>
        <v>4.0828916097808099</v>
      </c>
      <c r="H39" s="24">
        <f>[1]vivienda!G60</f>
        <v>2.0373521891467936</v>
      </c>
      <c r="I39" s="24">
        <f>[1]vivienda!H60</f>
        <v>1.3496698604137631</v>
      </c>
      <c r="J39" s="24">
        <f>[1]vivienda!I60</f>
        <v>7.8601684803815726</v>
      </c>
      <c r="K39" s="24">
        <f>[1]vivienda!J60</f>
        <v>1.7425430869626743</v>
      </c>
      <c r="L39" s="24">
        <f>[1]vivienda!K60</f>
        <v>1.2777131949384961</v>
      </c>
      <c r="M39" s="24">
        <f>[1]vivienda!L60</f>
        <v>5.0079361457054201</v>
      </c>
    </row>
    <row r="40" spans="1:13">
      <c r="A40" s="28" t="str">
        <f>[2]Resumen!A49</f>
        <v>Fuente: Instituto Nacional de Estadística (INE). XLIV Encuesta Permanente de Hogares de Propósitos Múltiples, mayo 2013.</v>
      </c>
      <c r="B40" s="32"/>
      <c r="C40" s="32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1:13">
      <c r="A41" s="28" t="s">
        <v>20</v>
      </c>
    </row>
    <row r="42" spans="1:13">
      <c r="A42" s="28" t="s">
        <v>21</v>
      </c>
    </row>
    <row r="43" spans="1:13">
      <c r="A43" s="28" t="s">
        <v>31</v>
      </c>
      <c r="B43" s="2"/>
    </row>
  </sheetData>
  <mergeCells count="6">
    <mergeCell ref="A1:M1"/>
    <mergeCell ref="A3:A4"/>
    <mergeCell ref="C3:E3"/>
    <mergeCell ref="F3:I3"/>
    <mergeCell ref="J3:M3"/>
    <mergeCell ref="B3:B4"/>
  </mergeCells>
  <phoneticPr fontId="2" type="noConversion"/>
  <printOptions horizontalCentered="1" verticalCentered="1"/>
  <pageMargins left="0.54" right="0" top="0" bottom="0" header="0" footer="0"/>
  <pageSetup paperSize="9" scale="86" orientation="landscape" r:id="rId1"/>
  <headerFooter alignWithMargins="0">
    <oddFooter>&amp;L&amp;Z&amp;F+&amp;F+&amp;A&amp;R&amp;D+&amp;T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titulo</vt:lpstr>
      <vt:lpstr>Cuadro01</vt:lpstr>
      <vt:lpstr>Cuadro02</vt:lpstr>
      <vt:lpstr>Cuadro03</vt:lpstr>
      <vt:lpstr>Cuadro04</vt:lpstr>
      <vt:lpstr>titulo!Print_Area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Wilber</dc:creator>
  <cp:lastModifiedBy>Pablo Meraz</cp:lastModifiedBy>
  <cp:lastPrinted>2011-01-20T16:13:25Z</cp:lastPrinted>
  <dcterms:created xsi:type="dcterms:W3CDTF">2006-11-11T21:47:16Z</dcterms:created>
  <dcterms:modified xsi:type="dcterms:W3CDTF">2013-09-24T20:31:52Z</dcterms:modified>
</cp:coreProperties>
</file>