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20" yWindow="45" windowWidth="15480" windowHeight="11640"/>
  </bookViews>
  <sheets>
    <sheet name="titulo" sheetId="6" r:id="rId1"/>
    <sheet name="Cuadro01" sheetId="1" r:id="rId2"/>
    <sheet name="Cuadro02" sheetId="5" r:id="rId3"/>
    <sheet name="Cuadro03" sheetId="4" r:id="rId4"/>
    <sheet name="Cuadro04" sheetId="2" r:id="rId5"/>
  </sheets>
  <externalReferences>
    <externalReference r:id="rId6"/>
    <externalReference r:id="rId7"/>
  </externalReferences>
  <definedNames>
    <definedName name="_xlnm.Print_Area" localSheetId="0">titulo!$A$1:$I$6</definedName>
  </definedNames>
  <calcPr calcId="152511"/>
</workbook>
</file>

<file path=xl/calcChain.xml><?xml version="1.0" encoding="utf-8"?>
<calcChain xmlns="http://schemas.openxmlformats.org/spreadsheetml/2006/main">
  <c r="A32" i="1" l="1"/>
  <c r="A32" i="5" s="1"/>
  <c r="A32" i="4" s="1"/>
  <c r="A40" i="2"/>
  <c r="R5" i="5"/>
  <c r="P5" i="5"/>
  <c r="N5" i="5"/>
  <c r="L5" i="5"/>
  <c r="J5" i="5"/>
  <c r="H5" i="5"/>
  <c r="F5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R8" i="5"/>
  <c r="P8" i="5"/>
  <c r="N8" i="5"/>
  <c r="L8" i="5"/>
  <c r="J8" i="5"/>
  <c r="H8" i="5"/>
  <c r="F8" i="5"/>
  <c r="S31" i="4"/>
  <c r="R31" i="4"/>
  <c r="S30" i="4"/>
  <c r="R30" i="4"/>
  <c r="S29" i="4"/>
  <c r="R29" i="4"/>
  <c r="S28" i="4"/>
  <c r="R28" i="4"/>
  <c r="S27" i="4"/>
  <c r="R27" i="4"/>
  <c r="S26" i="4"/>
  <c r="R26" i="4"/>
  <c r="S23" i="4"/>
  <c r="R23" i="4"/>
  <c r="S22" i="4"/>
  <c r="R22" i="4"/>
  <c r="S19" i="4"/>
  <c r="R19" i="4"/>
  <c r="S18" i="4"/>
  <c r="R18" i="4"/>
  <c r="S17" i="4"/>
  <c r="R17" i="4"/>
  <c r="S16" i="4"/>
  <c r="R16" i="4"/>
  <c r="S15" i="4"/>
  <c r="R15" i="4"/>
  <c r="S12" i="4"/>
  <c r="R12" i="4"/>
  <c r="S11" i="4"/>
  <c r="R11" i="4"/>
  <c r="S10" i="4"/>
  <c r="R10" i="4"/>
  <c r="S9" i="4"/>
  <c r="R9" i="4"/>
  <c r="R8" i="4"/>
  <c r="R5" i="4"/>
  <c r="V31" i="1"/>
  <c r="V30" i="1"/>
  <c r="V29" i="1"/>
  <c r="V28" i="1"/>
  <c r="V27" i="1"/>
  <c r="V26" i="1"/>
  <c r="V23" i="1"/>
  <c r="V22" i="1"/>
  <c r="V19" i="1"/>
  <c r="V18" i="1"/>
  <c r="V17" i="1"/>
  <c r="V16" i="1"/>
  <c r="V15" i="1"/>
  <c r="V12" i="1"/>
  <c r="V11" i="1"/>
  <c r="V10" i="1"/>
  <c r="V9" i="1"/>
  <c r="V8" i="1"/>
  <c r="V5" i="1"/>
  <c r="T31" i="1"/>
  <c r="T30" i="1"/>
  <c r="T29" i="1"/>
  <c r="T28" i="1"/>
  <c r="T27" i="1"/>
  <c r="T26" i="1"/>
  <c r="T23" i="1"/>
  <c r="T22" i="1"/>
  <c r="T19" i="1"/>
  <c r="T18" i="1"/>
  <c r="T17" i="1"/>
  <c r="T16" i="1"/>
  <c r="T15" i="1"/>
  <c r="T12" i="1"/>
  <c r="T11" i="1"/>
  <c r="T10" i="1"/>
  <c r="T9" i="1"/>
  <c r="T8" i="1"/>
  <c r="T5" i="1"/>
  <c r="P5" i="4"/>
  <c r="N5" i="4"/>
  <c r="L5" i="4"/>
  <c r="J5" i="4"/>
  <c r="H5" i="4"/>
  <c r="F5" i="4"/>
  <c r="D5" i="4"/>
  <c r="B5" i="4"/>
  <c r="B5" i="1"/>
  <c r="D5" i="5"/>
  <c r="R5" i="1"/>
  <c r="P5" i="1"/>
  <c r="N5" i="1"/>
  <c r="L5" i="1"/>
  <c r="J5" i="1"/>
  <c r="H5" i="1"/>
  <c r="F5" i="1"/>
  <c r="D5" i="1"/>
  <c r="P8" i="4"/>
  <c r="N8" i="4"/>
  <c r="L8" i="4"/>
  <c r="J8" i="4"/>
  <c r="H8" i="4"/>
  <c r="F8" i="4"/>
  <c r="D8" i="4"/>
  <c r="B8" i="4"/>
  <c r="B8" i="1"/>
  <c r="D8" i="5"/>
  <c r="R8" i="1"/>
  <c r="P8" i="1"/>
  <c r="N8" i="1"/>
  <c r="L8" i="1"/>
  <c r="J8" i="1"/>
  <c r="H8" i="1"/>
  <c r="F8" i="1"/>
  <c r="D8" i="1"/>
  <c r="D15" i="5"/>
  <c r="B15" i="1"/>
  <c r="D16" i="5"/>
  <c r="B16" i="1"/>
  <c r="D17" i="5"/>
  <c r="B17" i="1"/>
  <c r="D18" i="5"/>
  <c r="B18" i="1"/>
  <c r="D19" i="5"/>
  <c r="B19" i="1"/>
  <c r="D22" i="5"/>
  <c r="B22" i="1"/>
  <c r="D23" i="5"/>
  <c r="B23" i="1"/>
  <c r="D26" i="5"/>
  <c r="B26" i="1"/>
  <c r="D27" i="5"/>
  <c r="B27" i="1"/>
  <c r="D28" i="5"/>
  <c r="B28" i="1"/>
  <c r="D29" i="5"/>
  <c r="B29" i="1"/>
  <c r="D30" i="5"/>
  <c r="B30" i="1"/>
  <c r="D31" i="5"/>
  <c r="B31" i="1"/>
  <c r="D12" i="5"/>
  <c r="B12" i="1"/>
  <c r="D11" i="5"/>
  <c r="B11" i="1"/>
  <c r="D10" i="5"/>
  <c r="B10" i="1"/>
  <c r="D9" i="5"/>
  <c r="B9" i="1"/>
  <c r="C39" i="2"/>
  <c r="B39" i="2"/>
  <c r="C38" i="2"/>
  <c r="B38" i="2"/>
  <c r="C37" i="2"/>
  <c r="B37" i="2"/>
  <c r="C36" i="2"/>
  <c r="B36" i="2"/>
  <c r="C35" i="2"/>
  <c r="B35" i="2"/>
  <c r="C32" i="2"/>
  <c r="B32" i="2"/>
  <c r="C31" i="2"/>
  <c r="B31" i="2"/>
  <c r="C30" i="2"/>
  <c r="B30" i="2"/>
  <c r="C29" i="2"/>
  <c r="C6" i="2"/>
  <c r="D6" i="2" s="1"/>
  <c r="B29" i="2"/>
  <c r="C28" i="2"/>
  <c r="B28" i="2"/>
  <c r="C27" i="2"/>
  <c r="B27" i="2"/>
  <c r="C24" i="2"/>
  <c r="B24" i="2"/>
  <c r="C23" i="2"/>
  <c r="D23" i="2" s="1"/>
  <c r="B23" i="2"/>
  <c r="C20" i="2"/>
  <c r="B20" i="2"/>
  <c r="C19" i="2"/>
  <c r="B19" i="2"/>
  <c r="C18" i="2"/>
  <c r="B18" i="2"/>
  <c r="C17" i="2"/>
  <c r="D17" i="2" s="1"/>
  <c r="B17" i="2"/>
  <c r="C16" i="2"/>
  <c r="B16" i="2"/>
  <c r="C13" i="2"/>
  <c r="B13" i="2"/>
  <c r="C12" i="2"/>
  <c r="B12" i="2"/>
  <c r="C11" i="2"/>
  <c r="D11" i="2" s="1"/>
  <c r="B11" i="2"/>
  <c r="C10" i="2"/>
  <c r="B10" i="2"/>
  <c r="C9" i="2"/>
  <c r="B9" i="2"/>
  <c r="B6" i="2"/>
  <c r="F6" i="2"/>
  <c r="G6" i="2"/>
  <c r="H6" i="2"/>
  <c r="I6" i="2"/>
  <c r="J6" i="2"/>
  <c r="K6" i="2"/>
  <c r="L6" i="2"/>
  <c r="M6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3" i="2"/>
  <c r="G23" i="2"/>
  <c r="H23" i="2"/>
  <c r="I23" i="2"/>
  <c r="J23" i="2"/>
  <c r="K23" i="2"/>
  <c r="L23" i="2"/>
  <c r="M23" i="2"/>
  <c r="F24" i="2"/>
  <c r="G24" i="2"/>
  <c r="H24" i="2"/>
  <c r="I24" i="2"/>
  <c r="J24" i="2"/>
  <c r="K24" i="2"/>
  <c r="L24" i="2"/>
  <c r="M24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F30" i="2"/>
  <c r="G30" i="2"/>
  <c r="H30" i="2"/>
  <c r="I30" i="2"/>
  <c r="J30" i="2"/>
  <c r="K30" i="2"/>
  <c r="L30" i="2"/>
  <c r="M30" i="2"/>
  <c r="F31" i="2"/>
  <c r="G31" i="2"/>
  <c r="H31" i="2"/>
  <c r="I31" i="2"/>
  <c r="J31" i="2"/>
  <c r="K31" i="2"/>
  <c r="L31" i="2"/>
  <c r="M31" i="2"/>
  <c r="F32" i="2"/>
  <c r="G32" i="2"/>
  <c r="H32" i="2"/>
  <c r="I32" i="2"/>
  <c r="J32" i="2"/>
  <c r="K32" i="2"/>
  <c r="L32" i="2"/>
  <c r="M32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F39" i="2"/>
  <c r="G39" i="2"/>
  <c r="H39" i="2"/>
  <c r="I39" i="2"/>
  <c r="J39" i="2"/>
  <c r="K39" i="2"/>
  <c r="L39" i="2"/>
  <c r="M39" i="2"/>
  <c r="C5" i="5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D9" i="1"/>
  <c r="F9" i="1"/>
  <c r="H9" i="1"/>
  <c r="J9" i="1"/>
  <c r="L9" i="1"/>
  <c r="N9" i="1"/>
  <c r="O9" i="1" s="1"/>
  <c r="P9" i="1"/>
  <c r="R9" i="1"/>
  <c r="D10" i="1"/>
  <c r="F10" i="1"/>
  <c r="H10" i="1"/>
  <c r="J10" i="1"/>
  <c r="L10" i="1"/>
  <c r="N10" i="1"/>
  <c r="O10" i="1" s="1"/>
  <c r="P10" i="1"/>
  <c r="R10" i="1"/>
  <c r="D11" i="1"/>
  <c r="F11" i="1"/>
  <c r="H11" i="1"/>
  <c r="J11" i="1"/>
  <c r="L11" i="1"/>
  <c r="N11" i="1"/>
  <c r="O11" i="1" s="1"/>
  <c r="P11" i="1"/>
  <c r="R11" i="1"/>
  <c r="D12" i="1"/>
  <c r="F12" i="1"/>
  <c r="G12" i="1" s="1"/>
  <c r="H12" i="1"/>
  <c r="J12" i="1"/>
  <c r="L12" i="1"/>
  <c r="N12" i="1"/>
  <c r="O12" i="1" s="1"/>
  <c r="P12" i="1"/>
  <c r="R12" i="1"/>
  <c r="D15" i="1"/>
  <c r="F15" i="1"/>
  <c r="G15" i="1" s="1"/>
  <c r="H15" i="1"/>
  <c r="J15" i="1"/>
  <c r="L15" i="1"/>
  <c r="N15" i="1"/>
  <c r="O15" i="1" s="1"/>
  <c r="P15" i="1"/>
  <c r="R15" i="1"/>
  <c r="D16" i="1"/>
  <c r="F16" i="1"/>
  <c r="H16" i="1"/>
  <c r="J16" i="1"/>
  <c r="L16" i="1"/>
  <c r="N16" i="1"/>
  <c r="O16" i="1" s="1"/>
  <c r="P16" i="1"/>
  <c r="R16" i="1"/>
  <c r="D17" i="1"/>
  <c r="F17" i="1"/>
  <c r="H17" i="1"/>
  <c r="J17" i="1"/>
  <c r="L17" i="1"/>
  <c r="N17" i="1"/>
  <c r="O17" i="1" s="1"/>
  <c r="P17" i="1"/>
  <c r="R17" i="1"/>
  <c r="D18" i="1"/>
  <c r="F18" i="1"/>
  <c r="H18" i="1"/>
  <c r="J18" i="1"/>
  <c r="L18" i="1"/>
  <c r="N18" i="1"/>
  <c r="O18" i="1" s="1"/>
  <c r="P18" i="1"/>
  <c r="R18" i="1"/>
  <c r="D19" i="1"/>
  <c r="F19" i="1"/>
  <c r="G19" i="1" s="1"/>
  <c r="H19" i="1"/>
  <c r="J19" i="1"/>
  <c r="L19" i="1"/>
  <c r="N19" i="1"/>
  <c r="O19" i="1" s="1"/>
  <c r="P19" i="1"/>
  <c r="R19" i="1"/>
  <c r="D22" i="1"/>
  <c r="F22" i="1"/>
  <c r="G22" i="1" s="1"/>
  <c r="H22" i="1"/>
  <c r="J22" i="1"/>
  <c r="L22" i="1"/>
  <c r="N22" i="1"/>
  <c r="O22" i="1" s="1"/>
  <c r="P22" i="1"/>
  <c r="R22" i="1"/>
  <c r="D23" i="1"/>
  <c r="F23" i="1"/>
  <c r="G23" i="1" s="1"/>
  <c r="H23" i="1"/>
  <c r="J23" i="1"/>
  <c r="L23" i="1"/>
  <c r="N23" i="1"/>
  <c r="O23" i="1" s="1"/>
  <c r="P23" i="1"/>
  <c r="R23" i="1"/>
  <c r="D26" i="1"/>
  <c r="F26" i="1"/>
  <c r="G26" i="1" s="1"/>
  <c r="H26" i="1"/>
  <c r="J26" i="1"/>
  <c r="L26" i="1"/>
  <c r="N26" i="1"/>
  <c r="O26" i="1" s="1"/>
  <c r="P26" i="1"/>
  <c r="R26" i="1"/>
  <c r="D27" i="1"/>
  <c r="F27" i="1"/>
  <c r="G27" i="1" s="1"/>
  <c r="H27" i="1"/>
  <c r="J27" i="1"/>
  <c r="L27" i="1"/>
  <c r="N27" i="1"/>
  <c r="O27" i="1" s="1"/>
  <c r="P27" i="1"/>
  <c r="R27" i="1"/>
  <c r="D28" i="1"/>
  <c r="F28" i="1"/>
  <c r="G28" i="1" s="1"/>
  <c r="H28" i="1"/>
  <c r="J28" i="1"/>
  <c r="L28" i="1"/>
  <c r="N28" i="1"/>
  <c r="O28" i="1" s="1"/>
  <c r="P28" i="1"/>
  <c r="R28" i="1"/>
  <c r="D29" i="1"/>
  <c r="F29" i="1"/>
  <c r="G29" i="1" s="1"/>
  <c r="H29" i="1"/>
  <c r="J29" i="1"/>
  <c r="L29" i="1"/>
  <c r="N29" i="1"/>
  <c r="O29" i="1" s="1"/>
  <c r="P29" i="1"/>
  <c r="R29" i="1"/>
  <c r="D30" i="1"/>
  <c r="F30" i="1"/>
  <c r="G30" i="1" s="1"/>
  <c r="H30" i="1"/>
  <c r="J30" i="1"/>
  <c r="L30" i="1"/>
  <c r="N30" i="1"/>
  <c r="O30" i="1" s="1"/>
  <c r="P30" i="1"/>
  <c r="R30" i="1"/>
  <c r="D31" i="1"/>
  <c r="F31" i="1"/>
  <c r="G31" i="1" s="1"/>
  <c r="H31" i="1"/>
  <c r="J31" i="1"/>
  <c r="L31" i="1"/>
  <c r="N31" i="1"/>
  <c r="O31" i="1" s="1"/>
  <c r="P31" i="1"/>
  <c r="R31" i="1"/>
  <c r="G16" i="1" l="1"/>
  <c r="G11" i="1"/>
  <c r="G17" i="1"/>
  <c r="G9" i="1"/>
  <c r="G18" i="1"/>
  <c r="G10" i="1"/>
  <c r="D13" i="2"/>
  <c r="D19" i="2"/>
  <c r="G5" i="1"/>
  <c r="O5" i="1"/>
  <c r="I31" i="1"/>
  <c r="G8" i="1"/>
  <c r="C8" i="1"/>
  <c r="Q8" i="4"/>
  <c r="S5" i="1"/>
  <c r="O8" i="4"/>
  <c r="D37" i="2"/>
  <c r="S8" i="1"/>
  <c r="M8" i="4"/>
  <c r="M30" i="1"/>
  <c r="M28" i="1"/>
  <c r="M22" i="1"/>
  <c r="M17" i="1"/>
  <c r="M15" i="1"/>
  <c r="M11" i="1"/>
  <c r="K31" i="1"/>
  <c r="K28" i="1"/>
  <c r="K23" i="1"/>
  <c r="K22" i="1"/>
  <c r="K17" i="1"/>
  <c r="K12" i="1"/>
  <c r="K10" i="1"/>
  <c r="I30" i="1"/>
  <c r="I29" i="1"/>
  <c r="I28" i="1"/>
  <c r="I27" i="1"/>
  <c r="I26" i="1"/>
  <c r="I23" i="1"/>
  <c r="I22" i="1"/>
  <c r="I19" i="1"/>
  <c r="I18" i="1"/>
  <c r="I17" i="1"/>
  <c r="I16" i="1"/>
  <c r="I15" i="1"/>
  <c r="I12" i="1"/>
  <c r="I11" i="1"/>
  <c r="I10" i="1"/>
  <c r="I9" i="1"/>
  <c r="M31" i="1"/>
  <c r="M27" i="1"/>
  <c r="M23" i="1"/>
  <c r="M18" i="1"/>
  <c r="M12" i="1"/>
  <c r="M9" i="1"/>
  <c r="K29" i="1"/>
  <c r="K26" i="1"/>
  <c r="K18" i="1"/>
  <c r="K16" i="1"/>
  <c r="K11" i="1"/>
  <c r="M29" i="1"/>
  <c r="M26" i="1"/>
  <c r="M19" i="1"/>
  <c r="M16" i="1"/>
  <c r="M10" i="1"/>
  <c r="K30" i="1"/>
  <c r="K27" i="1"/>
  <c r="K19" i="1"/>
  <c r="K15" i="1"/>
  <c r="K9" i="1"/>
  <c r="E8" i="1"/>
  <c r="K5" i="1"/>
  <c r="E31" i="1"/>
  <c r="E30" i="1"/>
  <c r="E29" i="1"/>
  <c r="E28" i="1"/>
  <c r="E27" i="1"/>
  <c r="E26" i="1"/>
  <c r="E23" i="1"/>
  <c r="E22" i="1"/>
  <c r="E19" i="1"/>
  <c r="E18" i="1"/>
  <c r="E17" i="1"/>
  <c r="E16" i="1"/>
  <c r="E15" i="1"/>
  <c r="E12" i="1"/>
  <c r="E11" i="1"/>
  <c r="E10" i="1"/>
  <c r="E9" i="1"/>
  <c r="Q31" i="1"/>
  <c r="Q30" i="1"/>
  <c r="Q29" i="1"/>
  <c r="Q28" i="1"/>
  <c r="Q27" i="1"/>
  <c r="Q26" i="1"/>
  <c r="Q23" i="1"/>
  <c r="Q22" i="1"/>
  <c r="Q19" i="1"/>
  <c r="Q18" i="1"/>
  <c r="Q17" i="1"/>
  <c r="Q16" i="1"/>
  <c r="Q15" i="1"/>
  <c r="Q12" i="1"/>
  <c r="Q11" i="1"/>
  <c r="Q10" i="1"/>
  <c r="Q9" i="1"/>
  <c r="E6" i="2"/>
  <c r="D12" i="2"/>
  <c r="D18" i="2"/>
  <c r="D24" i="2"/>
  <c r="Q8" i="1"/>
  <c r="K8" i="1"/>
  <c r="E8" i="4"/>
  <c r="K8" i="4"/>
  <c r="S31" i="1"/>
  <c r="S30" i="1"/>
  <c r="S29" i="1"/>
  <c r="S28" i="1"/>
  <c r="S27" i="1"/>
  <c r="S26" i="1"/>
  <c r="S23" i="1"/>
  <c r="S22" i="1"/>
  <c r="S19" i="1"/>
  <c r="S18" i="1"/>
  <c r="S17" i="1"/>
  <c r="S16" i="1"/>
  <c r="S15" i="1"/>
  <c r="S12" i="1"/>
  <c r="S11" i="1"/>
  <c r="S10" i="1"/>
  <c r="S9" i="1"/>
  <c r="O8" i="1"/>
  <c r="I8" i="4"/>
  <c r="D10" i="2"/>
  <c r="D16" i="2"/>
  <c r="D20" i="2"/>
  <c r="D28" i="2"/>
  <c r="I8" i="1"/>
  <c r="C8" i="4"/>
  <c r="M8" i="1"/>
  <c r="G8" i="4"/>
  <c r="M5" i="4"/>
  <c r="T29" i="5"/>
  <c r="B29" i="5" s="1"/>
  <c r="T9" i="5"/>
  <c r="B9" i="5" s="1"/>
  <c r="E28" i="2"/>
  <c r="D39" i="2"/>
  <c r="E30" i="2"/>
  <c r="T30" i="5"/>
  <c r="B30" i="5" s="1"/>
  <c r="T28" i="5"/>
  <c r="B28" i="5" s="1"/>
  <c r="T22" i="5"/>
  <c r="B22" i="5" s="1"/>
  <c r="U5" i="1"/>
  <c r="E10" i="2"/>
  <c r="E29" i="2"/>
  <c r="E9" i="2"/>
  <c r="C9" i="1"/>
  <c r="C10" i="1"/>
  <c r="C30" i="1"/>
  <c r="C29" i="1"/>
  <c r="C28" i="1"/>
  <c r="C27" i="1"/>
  <c r="C26" i="1"/>
  <c r="C22" i="1"/>
  <c r="C18" i="1"/>
  <c r="E27" i="2"/>
  <c r="E31" i="2"/>
  <c r="E32" i="2"/>
  <c r="E35" i="2"/>
  <c r="E36" i="2"/>
  <c r="E37" i="2"/>
  <c r="E38" i="2"/>
  <c r="T11" i="5"/>
  <c r="B11" i="5" s="1"/>
  <c r="T12" i="5"/>
  <c r="B12" i="5" s="1"/>
  <c r="C15" i="1"/>
  <c r="T31" i="5"/>
  <c r="B31" i="5" s="1"/>
  <c r="T23" i="5"/>
  <c r="B23" i="5" s="1"/>
  <c r="U8" i="1"/>
  <c r="T19" i="5"/>
  <c r="B19" i="5" s="1"/>
  <c r="T17" i="5"/>
  <c r="B17" i="5" s="1"/>
  <c r="T16" i="5"/>
  <c r="B16" i="5" s="1"/>
  <c r="U9" i="1"/>
  <c r="U11" i="1"/>
  <c r="U15" i="1"/>
  <c r="U17" i="1"/>
  <c r="U19" i="1"/>
  <c r="U23" i="1"/>
  <c r="U27" i="1"/>
  <c r="U29" i="1"/>
  <c r="U31" i="1"/>
  <c r="W8" i="1"/>
  <c r="W10" i="1"/>
  <c r="W12" i="1"/>
  <c r="W16" i="1"/>
  <c r="W18" i="1"/>
  <c r="W22" i="1"/>
  <c r="W26" i="1"/>
  <c r="W28" i="1"/>
  <c r="W30" i="1"/>
  <c r="T18" i="5"/>
  <c r="U10" i="1"/>
  <c r="U12" i="1"/>
  <c r="U16" i="1"/>
  <c r="U18" i="1"/>
  <c r="U22" i="1"/>
  <c r="U26" i="1"/>
  <c r="U28" i="1"/>
  <c r="U30" i="1"/>
  <c r="W9" i="1"/>
  <c r="W11" i="1"/>
  <c r="W15" i="1"/>
  <c r="W17" i="1"/>
  <c r="W19" i="1"/>
  <c r="W23" i="1"/>
  <c r="W27" i="1"/>
  <c r="W29" i="1"/>
  <c r="W31" i="1"/>
  <c r="C12" i="1"/>
  <c r="C16" i="1"/>
  <c r="C11" i="1"/>
  <c r="C17" i="1"/>
  <c r="C19" i="1"/>
  <c r="C23" i="1"/>
  <c r="C31" i="1"/>
  <c r="T15" i="5"/>
  <c r="B15" i="5" s="1"/>
  <c r="T8" i="5"/>
  <c r="B8" i="5" s="1"/>
  <c r="T5" i="5"/>
  <c r="B5" i="5" s="1"/>
  <c r="E5" i="5" s="1"/>
  <c r="Q5" i="4"/>
  <c r="G5" i="4"/>
  <c r="S5" i="4"/>
  <c r="D27" i="2"/>
  <c r="I5" i="4"/>
  <c r="E13" i="2"/>
  <c r="D35" i="2"/>
  <c r="E20" i="2"/>
  <c r="E24" i="2"/>
  <c r="E16" i="2"/>
  <c r="E17" i="2"/>
  <c r="D36" i="2"/>
  <c r="K5" i="4"/>
  <c r="W5" i="1"/>
  <c r="E5" i="4"/>
  <c r="D29" i="2"/>
  <c r="D9" i="2"/>
  <c r="D30" i="2"/>
  <c r="E23" i="2"/>
  <c r="E18" i="2"/>
  <c r="D32" i="2"/>
  <c r="E19" i="2"/>
  <c r="E11" i="2"/>
  <c r="E12" i="2"/>
  <c r="D38" i="2"/>
  <c r="D31" i="2"/>
  <c r="E8" i="5"/>
  <c r="G8" i="5"/>
  <c r="I8" i="5"/>
  <c r="K8" i="5"/>
  <c r="M8" i="5"/>
  <c r="O8" i="5"/>
  <c r="Q8" i="5"/>
  <c r="S8" i="5"/>
  <c r="T27" i="5"/>
  <c r="E39" i="2"/>
  <c r="T10" i="5"/>
  <c r="E5" i="1"/>
  <c r="I5" i="1"/>
  <c r="M5" i="1"/>
  <c r="Q5" i="1"/>
  <c r="S8" i="4"/>
  <c r="T26" i="5"/>
  <c r="O5" i="4"/>
  <c r="C5" i="1" l="1"/>
  <c r="U19" i="5"/>
  <c r="U12" i="5"/>
  <c r="U23" i="5"/>
  <c r="U10" i="5"/>
  <c r="U11" i="5"/>
  <c r="U15" i="5"/>
  <c r="U22" i="5"/>
  <c r="U29" i="5"/>
  <c r="U28" i="5"/>
  <c r="U9" i="5"/>
  <c r="U30" i="5"/>
  <c r="U16" i="5"/>
  <c r="U31" i="5"/>
  <c r="U17" i="5"/>
  <c r="C5" i="4"/>
  <c r="C8" i="5"/>
  <c r="C16" i="5"/>
  <c r="C23" i="5"/>
  <c r="C31" i="5"/>
  <c r="C11" i="5"/>
  <c r="C19" i="5"/>
  <c r="C15" i="5"/>
  <c r="C9" i="5"/>
  <c r="C17" i="5"/>
  <c r="Q5" i="5"/>
  <c r="I5" i="5"/>
  <c r="C22" i="5"/>
  <c r="C29" i="5"/>
  <c r="C30" i="5"/>
  <c r="B10" i="5"/>
  <c r="C10" i="5" s="1"/>
  <c r="O5" i="5"/>
  <c r="G5" i="5"/>
  <c r="B26" i="5"/>
  <c r="C26" i="5" s="1"/>
  <c r="U26" i="5"/>
  <c r="B18" i="5"/>
  <c r="C18" i="5" s="1"/>
  <c r="U18" i="5"/>
  <c r="B27" i="5"/>
  <c r="C27" i="5" s="1"/>
  <c r="U27" i="5"/>
  <c r="C28" i="5"/>
  <c r="C12" i="5"/>
  <c r="M5" i="5"/>
  <c r="U5" i="5"/>
  <c r="S5" i="5"/>
  <c r="K5" i="5"/>
  <c r="U8" i="5" l="1"/>
</calcChain>
</file>

<file path=xl/sharedStrings.xml><?xml version="1.0" encoding="utf-8"?>
<sst xmlns="http://schemas.openxmlformats.org/spreadsheetml/2006/main" count="220" uniqueCount="78">
  <si>
    <t>Categorias</t>
  </si>
  <si>
    <t>Total</t>
  </si>
  <si>
    <t>Dominio</t>
  </si>
  <si>
    <t>No</t>
  </si>
  <si>
    <t>% /1</t>
  </si>
  <si>
    <t>Servicio publico</t>
  </si>
  <si>
    <t>Servicio privado</t>
  </si>
  <si>
    <t>Pozo malacate</t>
  </si>
  <si>
    <t>Pozo con bomba</t>
  </si>
  <si>
    <t>Rio,riachuelo,manantial</t>
  </si>
  <si>
    <t>Carro cisterna</t>
  </si>
  <si>
    <t>Pick-up con dron o barril</t>
  </si>
  <si>
    <t>Llave pública comunitaria</t>
  </si>
  <si>
    <t>Otro</t>
  </si>
  <si>
    <t>Inodoro conectado a alcantarilla</t>
  </si>
  <si>
    <t>Inodoro conectado a pozo septico</t>
  </si>
  <si>
    <t>Inodoro con desague a rio, laguna o mar</t>
  </si>
  <si>
    <t>Letrina con descarga a rio, laguna o mar</t>
  </si>
  <si>
    <t>Letrina con cierre hidraulico</t>
  </si>
  <si>
    <t>Letrina con pozo septico</t>
  </si>
  <si>
    <t>Letrina con pozo negro</t>
  </si>
  <si>
    <t>Servicio privado colectivo</t>
  </si>
  <si>
    <t>Planta propia</t>
  </si>
  <si>
    <t>Energia solar</t>
  </si>
  <si>
    <t>Vela</t>
  </si>
  <si>
    <t>Candil o lampara de gas</t>
  </si>
  <si>
    <t>Ocote</t>
  </si>
  <si>
    <t>/1 Porcentaje por columnas</t>
  </si>
  <si>
    <t>/2 Porcentaje  por filas</t>
  </si>
  <si>
    <t>Total Hogares</t>
  </si>
  <si>
    <t>Hogares con Hacinamiento</t>
  </si>
  <si>
    <t>No.</t>
  </si>
  <si>
    <t>%/1</t>
  </si>
  <si>
    <t>%/2</t>
  </si>
  <si>
    <t>Personas por Hogar</t>
  </si>
  <si>
    <t>Piezas</t>
  </si>
  <si>
    <t>Piezas para Dormir</t>
  </si>
  <si>
    <t>Personas por Habitacion</t>
  </si>
  <si>
    <t>No Tiene</t>
  </si>
  <si>
    <t>*Hacinamiento &gt; 3 personas por pieza</t>
  </si>
  <si>
    <t>Hogares con Hacinamiento*</t>
  </si>
  <si>
    <t>Otro Tipo</t>
  </si>
  <si>
    <t>Del vecino / otra vivienda</t>
  </si>
  <si>
    <t>1/ Porcentaje por columnas</t>
  </si>
  <si>
    <t>2/ Porcentaje  por filas</t>
  </si>
  <si>
    <t>Total Nacional</t>
  </si>
  <si>
    <t>Total Nacional/2</t>
  </si>
  <si>
    <t>Urbano</t>
  </si>
  <si>
    <t>Distrito Central</t>
  </si>
  <si>
    <t>San Pedro Sula</t>
  </si>
  <si>
    <t>Resto Urbano</t>
  </si>
  <si>
    <t>Rural</t>
  </si>
  <si>
    <t>Sin Nivel</t>
  </si>
  <si>
    <t>Primaria</t>
  </si>
  <si>
    <t>Secundaria</t>
  </si>
  <si>
    <t>Superior</t>
  </si>
  <si>
    <t>Ns / Nr</t>
  </si>
  <si>
    <t>Hombre</t>
  </si>
  <si>
    <t>Mujer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</si>
  <si>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</si>
  <si>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</si>
  <si>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</si>
  <si>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</si>
  <si>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</si>
  <si>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</si>
  <si>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</si>
  <si>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Menos de 25 Años</t>
  </si>
  <si>
    <t>De 26 - 30 Años</t>
  </si>
  <si>
    <t>De 31 - 40 Años</t>
  </si>
  <si>
    <t>De 41 - 50 Años</t>
  </si>
  <si>
    <t>De 50 y mas Años</t>
  </si>
  <si>
    <t>Nivel Educativo del Jefe</t>
  </si>
  <si>
    <t>Sexo del Jefe</t>
  </si>
  <si>
    <t xml:space="preserve">Cuadro No. 4. Total hogares y hogares con hacinamiento segun dominio, nivel educativo del jefe, sexo del jefe, quintil de ingreso y  edad del jefe </t>
  </si>
  <si>
    <t>Edad del jefe del hogar</t>
  </si>
  <si>
    <t>Cuadro No. 1. Principal fuente de obtención de agua en las viviendas según dominio, nivel educativo del jefe, sexo del jefe y quintil de ingreso del hogar.</t>
  </si>
  <si>
    <t xml:space="preserve">Cuadro No. 2.  Principal medio de eliminación de excretas en las viviendas según dominio, nivel educativo del jefe, sexo del jefe y quintil de ingreso del hogar.                                 </t>
  </si>
  <si>
    <t>Cuadro No. 3.  Principal fuente de alumbrado en las viviendas según dominio, nivel educativo del jefe, sexo del jefe y quintil de ingreso del hogar.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</si>
</sst>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indent="1"/>
    </xf>
    <xf numFmtId="4" fontId="2" fillId="0" borderId="0" xfId="0" applyNumberFormat="1" applyFont="1"/>
    <xf numFmtId="4" fontId="5" fillId="0" borderId="0" xfId="0" applyNumberFormat="1" applyFont="1"/>
    <xf numFmtId="4" fontId="5" fillId="0" borderId="1" xfId="0" applyNumberFormat="1" applyFont="1" applyBorder="1" applyAlignment="1">
      <alignment horizontal="center"/>
    </xf>
    <xf numFmtId="166" fontId="5" fillId="0" borderId="0" xfId="1" applyNumberFormat="1" applyFont="1"/>
    <xf numFmtId="166" fontId="2" fillId="0" borderId="0" xfId="1" applyNumberFormat="1" applyFont="1"/>
    <xf numFmtId="4" fontId="2" fillId="0" borderId="0" xfId="0" applyNumberFormat="1" applyFont="1" applyAlignment="1">
      <alignment horizontal="left" indent="1"/>
    </xf>
    <xf numFmtId="165" fontId="2" fillId="0" borderId="0" xfId="1" applyNumberFormat="1" applyFont="1"/>
    <xf numFmtId="4" fontId="2" fillId="0" borderId="0" xfId="0" applyNumberFormat="1" applyFont="1" applyAlignment="1">
      <alignment horizontal="left" indent="2"/>
    </xf>
    <xf numFmtId="165" fontId="2" fillId="0" borderId="0" xfId="0" applyNumberFormat="1" applyFont="1"/>
    <xf numFmtId="4" fontId="2" fillId="0" borderId="2" xfId="0" applyNumberFormat="1" applyFont="1" applyBorder="1" applyAlignment="1">
      <alignment horizontal="left" indent="1"/>
    </xf>
    <xf numFmtId="166" fontId="2" fillId="0" borderId="2" xfId="1" applyNumberFormat="1" applyFont="1" applyBorder="1"/>
    <xf numFmtId="165" fontId="2" fillId="0" borderId="2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3" fontId="2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166" fontId="6" fillId="0" borderId="0" xfId="1" applyNumberFormat="1" applyFont="1"/>
    <xf numFmtId="165" fontId="6" fillId="0" borderId="0" xfId="1" applyNumberFormat="1" applyFont="1"/>
    <xf numFmtId="3" fontId="2" fillId="0" borderId="2" xfId="0" applyNumberFormat="1" applyFont="1" applyBorder="1" applyAlignment="1">
      <alignment horizontal="left" indent="1"/>
    </xf>
    <xf numFmtId="165" fontId="2" fillId="0" borderId="2" xfId="1" applyNumberFormat="1" applyFont="1" applyBorder="1"/>
    <xf numFmtId="165" fontId="0" fillId="0" borderId="0" xfId="0" applyNumberFormat="1"/>
    <xf numFmtId="0" fontId="2" fillId="0" borderId="0" xfId="4"/>
    <xf numFmtId="165" fontId="5" fillId="0" borderId="0" xfId="1" applyNumberFormat="1" applyFont="1"/>
    <xf numFmtId="0" fontId="3" fillId="0" borderId="0" xfId="0" applyFont="1" applyFill="1" applyBorder="1" applyAlignment="1">
      <alignment horizontal="left" indent="1"/>
    </xf>
    <xf numFmtId="3" fontId="5" fillId="0" borderId="0" xfId="0" applyNumberFormat="1" applyFont="1"/>
    <xf numFmtId="3" fontId="5" fillId="0" borderId="0" xfId="0" applyNumberFormat="1" applyFont="1" applyAlignment="1">
      <alignment vertical="top" wrapText="1"/>
    </xf>
    <xf numFmtId="166" fontId="6" fillId="0" borderId="0" xfId="1" applyNumberFormat="1" applyFont="1" applyFill="1"/>
    <xf numFmtId="166" fontId="2" fillId="0" borderId="0" xfId="1" applyNumberFormat="1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6" fontId="2" fillId="0" borderId="0" xfId="1" applyNumberFormat="1" applyFont="1" applyFill="1"/>
    <xf numFmtId="165" fontId="2" fillId="0" borderId="0" xfId="1" applyNumberFormat="1" applyFont="1" applyFill="1"/>
    <xf numFmtId="4" fontId="2" fillId="0" borderId="0" xfId="0" applyNumberFormat="1" applyFont="1" applyFill="1"/>
    <xf numFmtId="166" fontId="5" fillId="0" borderId="0" xfId="1" applyNumberFormat="1" applyFont="1" applyFill="1"/>
    <xf numFmtId="4" fontId="5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3" fontId="5" fillId="0" borderId="0" xfId="3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/>
    <cellStyle name="Normal 3" xfId="3"/>
    <cellStyle name="Normal_vivienda final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619125</xdr:colOff>
      <xdr:row>5</xdr:row>
      <xdr:rowOff>104775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0"/>
          <a:ext cx="6105525" cy="8191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s-E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VIVIENDA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3.%20Vivien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</sheetNames>
    <sheetDataSet>
      <sheetData sheetId="0">
        <row r="5">
          <cell r="C5">
            <v>1972520.4985767042</v>
          </cell>
          <cell r="E5">
            <v>511075.4337531405</v>
          </cell>
          <cell r="G5">
            <v>1186062.4718567654</v>
          </cell>
          <cell r="I5">
            <v>9283.478783771614</v>
          </cell>
          <cell r="K5">
            <v>43243.992623836428</v>
          </cell>
          <cell r="M5">
            <v>45881.357102106565</v>
          </cell>
          <cell r="O5">
            <v>33411.295469307377</v>
          </cell>
          <cell r="Q5">
            <v>3987.2768532218392</v>
          </cell>
          <cell r="S5">
            <v>2372.2666987696516</v>
          </cell>
          <cell r="U5">
            <v>67085.178638467216</v>
          </cell>
          <cell r="W5">
            <v>70117.746797553904</v>
          </cell>
          <cell r="X5">
            <v>100</v>
          </cell>
          <cell r="AA5">
            <v>767114.09467569273</v>
          </cell>
          <cell r="AC5">
            <v>449101.04689272499</v>
          </cell>
          <cell r="AE5">
            <v>20179.645578442472</v>
          </cell>
          <cell r="AG5">
            <v>3068.8649301254504</v>
          </cell>
          <cell r="AI5">
            <v>385213.84755419439</v>
          </cell>
          <cell r="AK5">
            <v>54520.624415161481</v>
          </cell>
          <cell r="AM5">
            <v>144925.23761459347</v>
          </cell>
          <cell r="AO5">
            <v>4793.9154861088082</v>
          </cell>
          <cell r="AQ5">
            <v>1972520.4985767042</v>
          </cell>
          <cell r="AS5">
            <v>1744583.666174887</v>
          </cell>
          <cell r="AU5">
            <v>3606.8130298524666</v>
          </cell>
          <cell r="AW5">
            <v>5650.1227168439018</v>
          </cell>
          <cell r="AY5">
            <v>53915.101347794196</v>
          </cell>
          <cell r="BA5">
            <v>42315.726374470913</v>
          </cell>
          <cell r="BC5">
            <v>55190.513107953921</v>
          </cell>
          <cell r="BE5">
            <v>49549.215966191427</v>
          </cell>
          <cell r="BG5">
            <v>17709.339858764466</v>
          </cell>
        </row>
        <row r="6">
          <cell r="C6">
            <v>1117412.3739680084</v>
          </cell>
          <cell r="E6">
            <v>501433.68205225805</v>
          </cell>
          <cell r="G6">
            <v>528624.31214757427</v>
          </cell>
          <cell r="I6">
            <v>794.23967687182233</v>
          </cell>
          <cell r="K6">
            <v>19575.319352281247</v>
          </cell>
          <cell r="M6">
            <v>5740.1867555736271</v>
          </cell>
          <cell r="O6">
            <v>30319.188509840555</v>
          </cell>
          <cell r="Q6">
            <v>2413.1133102205531</v>
          </cell>
          <cell r="S6">
            <v>2372.2666987696516</v>
          </cell>
          <cell r="U6">
            <v>22839.939054823535</v>
          </cell>
          <cell r="W6">
            <v>3300.1264098026022</v>
          </cell>
          <cell r="AA6">
            <v>708954.37377444375</v>
          </cell>
          <cell r="AC6">
            <v>192624.82963659614</v>
          </cell>
          <cell r="AE6">
            <v>14838.733557545254</v>
          </cell>
          <cell r="AG6">
            <v>1494.7013871241643</v>
          </cell>
          <cell r="AI6">
            <v>86684.975649314918</v>
          </cell>
          <cell r="AK6">
            <v>19045.724571096533</v>
          </cell>
          <cell r="AM6">
            <v>65008.327744009679</v>
          </cell>
          <cell r="AO6">
            <v>2432.6701716068796</v>
          </cell>
          <cell r="AQ6">
            <v>1117412.3739680084</v>
          </cell>
          <cell r="AS6">
            <v>1106119.7991716901</v>
          </cell>
          <cell r="AU6">
            <v>1639.1086011008592</v>
          </cell>
          <cell r="AW6">
            <v>0</v>
          </cell>
          <cell r="AY6">
            <v>0</v>
          </cell>
          <cell r="BA6">
            <v>7487.3579855673424</v>
          </cell>
          <cell r="BC6">
            <v>1444.0721397669497</v>
          </cell>
          <cell r="BE6">
            <v>722.03606988347485</v>
          </cell>
          <cell r="BG6">
            <v>0</v>
          </cell>
        </row>
        <row r="7">
          <cell r="C7">
            <v>288209.56778868049</v>
          </cell>
          <cell r="E7">
            <v>231536.59912980587</v>
          </cell>
          <cell r="G7">
            <v>33500.754481874479</v>
          </cell>
          <cell r="I7">
            <v>0</v>
          </cell>
          <cell r="K7">
            <v>0</v>
          </cell>
          <cell r="M7">
            <v>0</v>
          </cell>
          <cell r="O7">
            <v>17214.233841455462</v>
          </cell>
          <cell r="Q7">
            <v>824.63395647690845</v>
          </cell>
          <cell r="S7">
            <v>206.15848911922711</v>
          </cell>
          <cell r="U7">
            <v>4721.029400830299</v>
          </cell>
          <cell r="W7">
            <v>206.15848911922711</v>
          </cell>
          <cell r="AA7">
            <v>236401.93947301983</v>
          </cell>
          <cell r="AB7">
            <v>30.817050698691929</v>
          </cell>
          <cell r="AC7">
            <v>7998.9493778260075</v>
          </cell>
          <cell r="AD7">
            <v>1.7811023673112669</v>
          </cell>
          <cell r="AE7">
            <v>1236.9509347153626</v>
          </cell>
          <cell r="AF7">
            <v>6.1296960340907747</v>
          </cell>
          <cell r="AG7">
            <v>0</v>
          </cell>
          <cell r="AH7">
            <v>0</v>
          </cell>
          <cell r="AI7">
            <v>3092.3773367884069</v>
          </cell>
          <cell r="AJ7">
            <v>0.80276899608427255</v>
          </cell>
          <cell r="AK7">
            <v>5731.2059975145139</v>
          </cell>
          <cell r="AL7">
            <v>10.511996256449219</v>
          </cell>
          <cell r="AM7">
            <v>26883.06698114728</v>
          </cell>
          <cell r="AN7">
            <v>18.549610422332851</v>
          </cell>
          <cell r="AO7">
            <v>2432.6701716068796</v>
          </cell>
          <cell r="AP7">
            <v>50.744953236158594</v>
          </cell>
          <cell r="AQ7">
            <v>288209.56778868049</v>
          </cell>
          <cell r="AR7">
            <v>14.611233089675954</v>
          </cell>
          <cell r="AS7">
            <v>287137.54364526051</v>
          </cell>
          <cell r="AT7">
            <v>16.458800412526401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1072.0241434199811</v>
          </cell>
          <cell r="BB7">
            <v>2.5333941663511972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</row>
        <row r="8">
          <cell r="C8">
            <v>181536.45149383633</v>
          </cell>
          <cell r="E8">
            <v>0</v>
          </cell>
          <cell r="G8">
            <v>176308.53100863975</v>
          </cell>
          <cell r="I8">
            <v>0</v>
          </cell>
          <cell r="K8">
            <v>946.78874928758955</v>
          </cell>
          <cell r="M8">
            <v>0</v>
          </cell>
          <cell r="O8">
            <v>0</v>
          </cell>
          <cell r="Q8">
            <v>0</v>
          </cell>
          <cell r="S8">
            <v>0</v>
          </cell>
          <cell r="U8">
            <v>4075.3080947596236</v>
          </cell>
          <cell r="W8">
            <v>205.823641149476</v>
          </cell>
          <cell r="AA8">
            <v>145867.21448263273</v>
          </cell>
          <cell r="AB8">
            <v>19.015061187775459</v>
          </cell>
          <cell r="AC8">
            <v>19676.740093889915</v>
          </cell>
          <cell r="AD8">
            <v>4.3813614397095852</v>
          </cell>
          <cell r="AE8">
            <v>3745.9902689204637</v>
          </cell>
          <cell r="AF8">
            <v>18.563211402098325</v>
          </cell>
          <cell r="AG8">
            <v>411.64728229895201</v>
          </cell>
          <cell r="AH8">
            <v>13.413665693071886</v>
          </cell>
          <cell r="AI8">
            <v>8356.439830668729</v>
          </cell>
          <cell r="AJ8">
            <v>2.1692989189577587</v>
          </cell>
          <cell r="AK8">
            <v>823.29456459790401</v>
          </cell>
          <cell r="AL8">
            <v>1.510060776869893</v>
          </cell>
          <cell r="AM8">
            <v>1481.9302162762274</v>
          </cell>
          <cell r="AN8">
            <v>1.0225480673126059</v>
          </cell>
          <cell r="AO8">
            <v>0</v>
          </cell>
          <cell r="AP8">
            <v>0</v>
          </cell>
          <cell r="AQ8">
            <v>181536.45149383633</v>
          </cell>
          <cell r="AR8">
            <v>9.2032732549459499</v>
          </cell>
          <cell r="AS8">
            <v>180918.98057038791</v>
          </cell>
          <cell r="AT8">
            <v>10.37032411102785</v>
          </cell>
          <cell r="AU8">
            <v>411.64728229895201</v>
          </cell>
          <cell r="AV8">
            <v>11.41304744359843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205.823641149476</v>
          </cell>
          <cell r="BB8">
            <v>0.48639987726560557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</row>
        <row r="9">
          <cell r="C9">
            <v>647666.35468548967</v>
          </cell>
          <cell r="E9">
            <v>269897.0829224448</v>
          </cell>
          <cell r="G9">
            <v>318815.0266570524</v>
          </cell>
          <cell r="I9">
            <v>794.23967687182233</v>
          </cell>
          <cell r="K9">
            <v>18628.530602993658</v>
          </cell>
          <cell r="M9">
            <v>5740.1867555736271</v>
          </cell>
          <cell r="O9">
            <v>13104.954668385073</v>
          </cell>
          <cell r="Q9">
            <v>1588.4793537436447</v>
          </cell>
          <cell r="S9">
            <v>2166.1082096504247</v>
          </cell>
          <cell r="U9">
            <v>14043.601559233581</v>
          </cell>
          <cell r="W9">
            <v>2888.1442795338994</v>
          </cell>
          <cell r="AA9">
            <v>326685.21981878212</v>
          </cell>
          <cell r="AB9">
            <v>42.586262211345819</v>
          </cell>
          <cell r="AC9">
            <v>164949.14016487997</v>
          </cell>
          <cell r="AD9">
            <v>36.728736507327874</v>
          </cell>
          <cell r="AE9">
            <v>9855.7923539094354</v>
          </cell>
          <cell r="AF9">
            <v>48.840264887695497</v>
          </cell>
          <cell r="AG9">
            <v>1083.0541048252123</v>
          </cell>
          <cell r="AH9">
            <v>35.291683716459254</v>
          </cell>
          <cell r="AI9">
            <v>75236.158481857841</v>
          </cell>
          <cell r="AJ9">
            <v>19.531010881241265</v>
          </cell>
          <cell r="AK9">
            <v>12491.224008984116</v>
          </cell>
          <cell r="AL9">
            <v>22.911006876712271</v>
          </cell>
          <cell r="AM9">
            <v>36643.33054658636</v>
          </cell>
          <cell r="AN9">
            <v>25.284299097741485</v>
          </cell>
          <cell r="AO9">
            <v>0</v>
          </cell>
          <cell r="AP9">
            <v>0</v>
          </cell>
          <cell r="AQ9">
            <v>647666.35468548967</v>
          </cell>
          <cell r="AR9">
            <v>32.834454960180196</v>
          </cell>
          <cell r="AS9">
            <v>638063.27495603985</v>
          </cell>
          <cell r="AT9">
            <v>36.573956716850105</v>
          </cell>
          <cell r="AU9">
            <v>1227.4613188019073</v>
          </cell>
          <cell r="AV9">
            <v>34.03174238982151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6209.5102009978846</v>
          </cell>
          <cell r="BB9">
            <v>14.674237530621909</v>
          </cell>
          <cell r="BC9">
            <v>1444.0721397669497</v>
          </cell>
          <cell r="BD9">
            <v>2.6165224029396339</v>
          </cell>
          <cell r="BE9">
            <v>722.03606988347485</v>
          </cell>
          <cell r="BF9">
            <v>1.4572098787115759</v>
          </cell>
          <cell r="BG9">
            <v>0</v>
          </cell>
          <cell r="BH9">
            <v>0</v>
          </cell>
        </row>
        <row r="10">
          <cell r="C10">
            <v>855108.12460892717</v>
          </cell>
          <cell r="E10">
            <v>9641.7517008828745</v>
          </cell>
          <cell r="G10">
            <v>657438.15970917698</v>
          </cell>
          <cell r="I10">
            <v>8489.2391068997931</v>
          </cell>
          <cell r="K10">
            <v>23668.67327155505</v>
          </cell>
          <cell r="M10">
            <v>40141.170346532905</v>
          </cell>
          <cell r="O10">
            <v>3092.106959466812</v>
          </cell>
          <cell r="Q10">
            <v>1574.1635430012861</v>
          </cell>
          <cell r="S10">
            <v>0</v>
          </cell>
          <cell r="U10">
            <v>44245.239583643423</v>
          </cell>
          <cell r="W10">
            <v>66817.620387751289</v>
          </cell>
          <cell r="AA10">
            <v>58159.720901244225</v>
          </cell>
          <cell r="AB10">
            <v>7.5816259021849923</v>
          </cell>
          <cell r="AC10">
            <v>256476.21725613877</v>
          </cell>
          <cell r="AD10">
            <v>57.108799685653423</v>
          </cell>
          <cell r="AE10">
            <v>5340.9120208972208</v>
          </cell>
          <cell r="AF10">
            <v>26.466827676115457</v>
          </cell>
          <cell r="AG10">
            <v>1574.1635430012861</v>
          </cell>
          <cell r="AH10">
            <v>51.294650590468862</v>
          </cell>
          <cell r="AI10">
            <v>298528.8719048854</v>
          </cell>
          <cell r="AJ10">
            <v>77.496921203718259</v>
          </cell>
          <cell r="AK10">
            <v>35474.899844064719</v>
          </cell>
          <cell r="AL10">
            <v>65.066936089968195</v>
          </cell>
          <cell r="AM10">
            <v>79916.909870583593</v>
          </cell>
          <cell r="AN10">
            <v>55.143542412613058</v>
          </cell>
          <cell r="AO10">
            <v>2361.2453145019294</v>
          </cell>
          <cell r="AP10">
            <v>49.255046763841428</v>
          </cell>
          <cell r="AQ10">
            <v>855108.12460892717</v>
          </cell>
          <cell r="AR10">
            <v>43.351038695209546</v>
          </cell>
          <cell r="AS10">
            <v>638463.86700335587</v>
          </cell>
          <cell r="AT10">
            <v>36.596918759604655</v>
          </cell>
          <cell r="AU10">
            <v>1967.7044287516076</v>
          </cell>
          <cell r="AV10">
            <v>54.555210166580068</v>
          </cell>
          <cell r="AW10">
            <v>5650.1227168439018</v>
          </cell>
          <cell r="AX10">
            <v>100</v>
          </cell>
          <cell r="AY10">
            <v>53915.101347794196</v>
          </cell>
          <cell r="AZ10">
            <v>100</v>
          </cell>
          <cell r="BA10">
            <v>34828.368388903495</v>
          </cell>
          <cell r="BB10">
            <v>82.305968425761108</v>
          </cell>
          <cell r="BC10">
            <v>53746.440968186973</v>
          </cell>
          <cell r="BD10">
            <v>97.383477597060377</v>
          </cell>
          <cell r="BE10">
            <v>48827.179896307949</v>
          </cell>
          <cell r="BF10">
            <v>98.542790121288419</v>
          </cell>
          <cell r="BG10">
            <v>17709.339858764466</v>
          </cell>
          <cell r="BH10">
            <v>100</v>
          </cell>
        </row>
        <row r="12">
          <cell r="C12">
            <v>279661.42920685146</v>
          </cell>
          <cell r="E12">
            <v>38114.656080407301</v>
          </cell>
          <cell r="G12">
            <v>170082.46489934647</v>
          </cell>
          <cell r="I12">
            <v>2305.0251879661691</v>
          </cell>
          <cell r="K12">
            <v>8758.1788250767277</v>
          </cell>
          <cell r="M12">
            <v>16792.166684029489</v>
          </cell>
          <cell r="O12">
            <v>3502.9768584210678</v>
          </cell>
          <cell r="Q12">
            <v>714.322274608886</v>
          </cell>
          <cell r="S12">
            <v>433.2216419300849</v>
          </cell>
          <cell r="U12">
            <v>18278.008141796199</v>
          </cell>
          <cell r="W12">
            <v>20680.408613271258</v>
          </cell>
          <cell r="AA12">
            <v>46727.230353474712</v>
          </cell>
          <cell r="AB12">
            <v>6.0913012389935615</v>
          </cell>
          <cell r="AC12">
            <v>53586.865424195792</v>
          </cell>
          <cell r="AD12">
            <v>11.932028614708591</v>
          </cell>
          <cell r="AE12">
            <v>2200.2763438710253</v>
          </cell>
          <cell r="AF12">
            <v>10.903443944632695</v>
          </cell>
          <cell r="AG12">
            <v>361.01803494173743</v>
          </cell>
          <cell r="AH12">
            <v>11.763894572153085</v>
          </cell>
          <cell r="AI12">
            <v>90710.401164164665</v>
          </cell>
          <cell r="AJ12">
            <v>23.548063430249076</v>
          </cell>
          <cell r="AK12">
            <v>11808.647260690743</v>
          </cell>
          <cell r="AL12">
            <v>21.659046255176253</v>
          </cell>
          <cell r="AM12">
            <v>34080.683440996116</v>
          </cell>
          <cell r="AN12">
            <v>23.516044549554916</v>
          </cell>
          <cell r="AO12">
            <v>584.71094615763388</v>
          </cell>
          <cell r="AP12">
            <v>12.196938970908731</v>
          </cell>
          <cell r="AQ12">
            <v>279661.42920685146</v>
          </cell>
          <cell r="AR12">
            <v>14.177871885673406</v>
          </cell>
          <cell r="AS12">
            <v>208174.34745570674</v>
          </cell>
          <cell r="AT12">
            <v>11.93260899387775</v>
          </cell>
          <cell r="AU12">
            <v>843.30189803640337</v>
          </cell>
          <cell r="AV12">
            <v>23.380804357105749</v>
          </cell>
          <cell r="AW12">
            <v>1742.8239226085668</v>
          </cell>
          <cell r="AX12">
            <v>30.845771144278611</v>
          </cell>
          <cell r="AY12">
            <v>14954.553658512214</v>
          </cell>
          <cell r="AZ12">
            <v>27.73722627737218</v>
          </cell>
          <cell r="BA12">
            <v>9269.0528262223561</v>
          </cell>
          <cell r="BB12">
            <v>21.904510734842017</v>
          </cell>
          <cell r="BC12">
            <v>18600.036308255221</v>
          </cell>
          <cell r="BD12">
            <v>33.701510025596463</v>
          </cell>
          <cell r="BE12">
            <v>19555.778459363144</v>
          </cell>
          <cell r="BF12">
            <v>39.467382234073092</v>
          </cell>
          <cell r="BG12">
            <v>6521.5346781481858</v>
          </cell>
          <cell r="BH12">
            <v>36.825396825396837</v>
          </cell>
        </row>
        <row r="13">
          <cell r="C13">
            <v>1096382.3420324924</v>
          </cell>
          <cell r="E13">
            <v>209744.01976097986</v>
          </cell>
          <cell r="G13">
            <v>716901.60715401836</v>
          </cell>
          <cell r="I13">
            <v>6416.2523304478436</v>
          </cell>
          <cell r="K13">
            <v>25229.045759651064</v>
          </cell>
          <cell r="M13">
            <v>27603.769852419991</v>
          </cell>
          <cell r="O13">
            <v>19207.849056746971</v>
          </cell>
          <cell r="Q13">
            <v>2633.5744475636411</v>
          </cell>
          <cell r="S13">
            <v>1939.0450568395665</v>
          </cell>
          <cell r="U13">
            <v>40132.654095283411</v>
          </cell>
          <cell r="W13">
            <v>46574.524518499398</v>
          </cell>
          <cell r="AA13">
            <v>306371.69681467337</v>
          </cell>
          <cell r="AB13">
            <v>39.938217657726113</v>
          </cell>
          <cell r="AC13">
            <v>283298.82592227717</v>
          </cell>
          <cell r="AD13">
            <v>63.081310516282905</v>
          </cell>
          <cell r="AE13">
            <v>13699.182228296198</v>
          </cell>
          <cell r="AF13">
            <v>67.886138906873427</v>
          </cell>
          <cell r="AG13">
            <v>2707.8468951837131</v>
          </cell>
          <cell r="AH13">
            <v>88.236105427846908</v>
          </cell>
          <cell r="AI13">
            <v>259224.19458736698</v>
          </cell>
          <cell r="AJ13">
            <v>67.293581534837642</v>
          </cell>
          <cell r="AK13">
            <v>36857.198647626552</v>
          </cell>
          <cell r="AL13">
            <v>67.602304711273703</v>
          </cell>
          <cell r="AM13">
            <v>98841.807322399138</v>
          </cell>
          <cell r="AN13">
            <v>68.20192876637114</v>
          </cell>
          <cell r="AO13">
            <v>3006.0181264358603</v>
          </cell>
          <cell r="AP13">
            <v>62.704862760854105</v>
          </cell>
          <cell r="AQ13">
            <v>1096382.3420324924</v>
          </cell>
          <cell r="AR13">
            <v>55.582811069573182</v>
          </cell>
          <cell r="AS13">
            <v>948982.36408431677</v>
          </cell>
          <cell r="AT13">
            <v>54.395921645020451</v>
          </cell>
          <cell r="AU13">
            <v>1688.1708222654402</v>
          </cell>
          <cell r="AV13">
            <v>46.805054997111768</v>
          </cell>
          <cell r="AW13">
            <v>3907.2987942353352</v>
          </cell>
          <cell r="AX13">
            <v>69.154228855721399</v>
          </cell>
          <cell r="AY13">
            <v>36514.972184976308</v>
          </cell>
          <cell r="AZ13">
            <v>67.726798748696453</v>
          </cell>
          <cell r="BA13">
            <v>31200.234947649777</v>
          </cell>
          <cell r="BB13">
            <v>73.732008453653492</v>
          </cell>
          <cell r="BC13">
            <v>34847.652877089946</v>
          </cell>
          <cell r="BD13">
            <v>63.140657541862545</v>
          </cell>
          <cell r="BE13">
            <v>28334.943774023155</v>
          </cell>
          <cell r="BF13">
            <v>57.185453334633472</v>
          </cell>
          <cell r="BG13">
            <v>10906.704547937479</v>
          </cell>
          <cell r="BH13">
            <v>61.587301587301582</v>
          </cell>
        </row>
        <row r="14">
          <cell r="C14">
            <v>421314.68519984552</v>
          </cell>
          <cell r="E14">
            <v>168889.96077052955</v>
          </cell>
          <cell r="G14">
            <v>224299.50546752903</v>
          </cell>
          <cell r="I14">
            <v>562.20126535760221</v>
          </cell>
          <cell r="K14">
            <v>7812.6958993415446</v>
          </cell>
          <cell r="M14">
            <v>923.21930029933969</v>
          </cell>
          <cell r="O14">
            <v>8421.8887556090467</v>
          </cell>
          <cell r="Q14">
            <v>433.2216419300849</v>
          </cell>
          <cell r="S14">
            <v>0</v>
          </cell>
          <cell r="U14">
            <v>7109.1784334674103</v>
          </cell>
          <cell r="W14">
            <v>2862.8136657830673</v>
          </cell>
          <cell r="AA14">
            <v>268910.20289490727</v>
          </cell>
          <cell r="AB14">
            <v>35.05478582147451</v>
          </cell>
          <cell r="AC14">
            <v>93322.879348338232</v>
          </cell>
          <cell r="AD14">
            <v>20.779929148245763</v>
          </cell>
          <cell r="AE14">
            <v>3377.641918920915</v>
          </cell>
          <cell r="AF14">
            <v>16.737865418851484</v>
          </cell>
          <cell r="AG14">
            <v>0</v>
          </cell>
          <cell r="AH14">
            <v>0</v>
          </cell>
          <cell r="AI14">
            <v>29165.858162194247</v>
          </cell>
          <cell r="AJ14">
            <v>7.571342086317653</v>
          </cell>
          <cell r="AK14">
            <v>4699.5207950304193</v>
          </cell>
          <cell r="AL14">
            <v>8.6197119813681802</v>
          </cell>
          <cell r="AM14">
            <v>10948.311205339302</v>
          </cell>
          <cell r="AN14">
            <v>7.5544545488030606</v>
          </cell>
          <cell r="AO14">
            <v>1203.1864135153153</v>
          </cell>
          <cell r="AP14">
            <v>25.098198268237187</v>
          </cell>
          <cell r="AQ14">
            <v>421314.68519984552</v>
          </cell>
          <cell r="AR14">
            <v>21.359204403901007</v>
          </cell>
          <cell r="AS14">
            <v>413670.41566069261</v>
          </cell>
          <cell r="AT14">
            <v>23.711698308381614</v>
          </cell>
          <cell r="AU14">
            <v>1075.3403095506235</v>
          </cell>
          <cell r="AV14">
            <v>29.814140645782501</v>
          </cell>
          <cell r="AW14">
            <v>0</v>
          </cell>
          <cell r="AX14">
            <v>0</v>
          </cell>
          <cell r="AY14">
            <v>2164.4748716267686</v>
          </cell>
          <cell r="AZ14">
            <v>4.0145985401459754</v>
          </cell>
          <cell r="BA14">
            <v>1565.3379679198781</v>
          </cell>
          <cell r="BB14">
            <v>3.6991872810299835</v>
          </cell>
          <cell r="BC14">
            <v>1461.7232899297658</v>
          </cell>
          <cell r="BD14">
            <v>2.6485046208405438</v>
          </cell>
          <cell r="BE14">
            <v>1096.2924674473243</v>
          </cell>
          <cell r="BF14">
            <v>2.212532420685223</v>
          </cell>
          <cell r="BG14">
            <v>281.10063267880111</v>
          </cell>
          <cell r="BH14">
            <v>1.5873015873015877</v>
          </cell>
        </row>
        <row r="15">
          <cell r="C15">
            <v>166510.79514936008</v>
          </cell>
          <cell r="E15">
            <v>93564.010731473187</v>
          </cell>
          <cell r="G15">
            <v>68507.070668409579</v>
          </cell>
          <cell r="I15">
            <v>0</v>
          </cell>
          <cell r="K15">
            <v>1444.0721397669499</v>
          </cell>
          <cell r="M15">
            <v>0</v>
          </cell>
          <cell r="O15">
            <v>2072.4223094110303</v>
          </cell>
          <cell r="Q15">
            <v>0</v>
          </cell>
          <cell r="S15">
            <v>0</v>
          </cell>
          <cell r="U15">
            <v>923.21930029933969</v>
          </cell>
          <cell r="W15">
            <v>0</v>
          </cell>
          <cell r="AA15">
            <v>142757.33616602511</v>
          </cell>
          <cell r="AB15">
            <v>18.609661477589924</v>
          </cell>
          <cell r="AC15">
            <v>16585.181126347659</v>
          </cell>
          <cell r="AD15">
            <v>3.6929731607393239</v>
          </cell>
          <cell r="AE15">
            <v>902.54508735434365</v>
          </cell>
          <cell r="AF15">
            <v>4.4725517296424435</v>
          </cell>
          <cell r="AG15">
            <v>0</v>
          </cell>
          <cell r="AH15">
            <v>0</v>
          </cell>
          <cell r="AI15">
            <v>4220.9662032555307</v>
          </cell>
          <cell r="AJ15">
            <v>1.095746227726587</v>
          </cell>
          <cell r="AK15">
            <v>794.23967687182233</v>
          </cell>
          <cell r="AL15">
            <v>1.4567692233747684</v>
          </cell>
          <cell r="AM15">
            <v>361.01803494173743</v>
          </cell>
          <cell r="AN15">
            <v>0.24910639505164017</v>
          </cell>
          <cell r="AO15">
            <v>0</v>
          </cell>
          <cell r="AP15">
            <v>0</v>
          </cell>
          <cell r="AQ15">
            <v>166510.79514936008</v>
          </cell>
          <cell r="AR15">
            <v>8.4415241955410831</v>
          </cell>
          <cell r="AS15">
            <v>166510.79514936008</v>
          </cell>
          <cell r="AT15">
            <v>9.5444430885017866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</row>
        <row r="16">
          <cell r="C16">
            <v>8651.2469884031889</v>
          </cell>
          <cell r="E16">
            <v>762.78640974114023</v>
          </cell>
          <cell r="G16">
            <v>6271.8236674454529</v>
          </cell>
          <cell r="I16">
            <v>0</v>
          </cell>
          <cell r="K16">
            <v>0</v>
          </cell>
          <cell r="M16">
            <v>562.20126535760221</v>
          </cell>
          <cell r="O16">
            <v>206.15848911922711</v>
          </cell>
          <cell r="Q16">
            <v>206.15848911922711</v>
          </cell>
          <cell r="S16">
            <v>0</v>
          </cell>
          <cell r="U16">
            <v>642.11866762053853</v>
          </cell>
          <cell r="W16">
            <v>0</v>
          </cell>
          <cell r="AA16">
            <v>2347.6284465921053</v>
          </cell>
          <cell r="AB16">
            <v>0.3060338042132566</v>
          </cell>
          <cell r="AC16">
            <v>2307.2950715741767</v>
          </cell>
          <cell r="AD16">
            <v>0.51375856002520326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1892.4274372222824</v>
          </cell>
          <cell r="AJ16">
            <v>0.49126672087146173</v>
          </cell>
          <cell r="AK16">
            <v>361.01803494173743</v>
          </cell>
          <cell r="AL16">
            <v>0.66216782880671299</v>
          </cell>
          <cell r="AM16">
            <v>693.41761091725539</v>
          </cell>
          <cell r="AN16">
            <v>0.47846574021930788</v>
          </cell>
          <cell r="AO16">
            <v>0</v>
          </cell>
          <cell r="AP16">
            <v>0</v>
          </cell>
          <cell r="AQ16">
            <v>8651.2469884031889</v>
          </cell>
          <cell r="AR16">
            <v>0.43858844532391933</v>
          </cell>
          <cell r="AS16">
            <v>7245.7438250091827</v>
          </cell>
          <cell r="AT16">
            <v>0.41532796422976648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281.10063267880111</v>
          </cell>
          <cell r="AZ16">
            <v>0.5213764337851915</v>
          </cell>
          <cell r="BA16">
            <v>281.10063267880111</v>
          </cell>
          <cell r="BB16">
            <v>0.66429353047426165</v>
          </cell>
          <cell r="BC16">
            <v>281.10063267880111</v>
          </cell>
          <cell r="BD16">
            <v>0.50932781170010466</v>
          </cell>
          <cell r="BE16">
            <v>562.20126535760221</v>
          </cell>
          <cell r="BF16">
            <v>1.1346320106078067</v>
          </cell>
          <cell r="BG16">
            <v>0</v>
          </cell>
          <cell r="BH16">
            <v>0</v>
          </cell>
        </row>
        <row r="18">
          <cell r="C18">
            <v>1307798.300279014</v>
          </cell>
          <cell r="E18">
            <v>299702.36504759884</v>
          </cell>
          <cell r="G18">
            <v>811976.50432272896</v>
          </cell>
          <cell r="I18">
            <v>7725.8546111263258</v>
          </cell>
          <cell r="K18">
            <v>32478.634697786511</v>
          </cell>
          <cell r="M18">
            <v>32267.295237057624</v>
          </cell>
          <cell r="O18">
            <v>19094.7454986751</v>
          </cell>
          <cell r="Q18">
            <v>3059.0822942191371</v>
          </cell>
          <cell r="S18">
            <v>1505.8234149094817</v>
          </cell>
          <cell r="U18">
            <v>42763.941822277236</v>
          </cell>
          <cell r="W18">
            <v>57224.053332678275</v>
          </cell>
          <cell r="AA18">
            <v>479160.23929066851</v>
          </cell>
          <cell r="AB18">
            <v>62.462708300678486</v>
          </cell>
          <cell r="AC18">
            <v>293442.169522763</v>
          </cell>
          <cell r="AD18">
            <v>65.339898794058342</v>
          </cell>
          <cell r="AE18">
            <v>16136.808885811406</v>
          </cell>
          <cell r="AF18">
            <v>79.965769582445233</v>
          </cell>
          <cell r="AG18">
            <v>1859.9045864136986</v>
          </cell>
          <cell r="AH18">
            <v>60.605618975145589</v>
          </cell>
          <cell r="AI18">
            <v>268391.50976304186</v>
          </cell>
          <cell r="AJ18">
            <v>69.673380504651462</v>
          </cell>
          <cell r="AK18">
            <v>37967.712115238042</v>
          </cell>
          <cell r="AL18">
            <v>69.639173289951742</v>
          </cell>
          <cell r="AM18">
            <v>100627.45048042941</v>
          </cell>
          <cell r="AN18">
            <v>69.434042087295211</v>
          </cell>
          <cell r="AO18">
            <v>3755.655863888876</v>
          </cell>
          <cell r="AP18">
            <v>78.34213754438376</v>
          </cell>
          <cell r="AQ18">
            <v>1307798.300279014</v>
          </cell>
          <cell r="AR18">
            <v>66.300872473704146</v>
          </cell>
          <cell r="AS18">
            <v>1137521.6397776972</v>
          </cell>
          <cell r="AT18">
            <v>65.20304310035111</v>
          </cell>
          <cell r="AU18">
            <v>2632.9644821959128</v>
          </cell>
          <cell r="AV18">
            <v>72.999749651664416</v>
          </cell>
          <cell r="AW18">
            <v>4806.8208188074987</v>
          </cell>
          <cell r="AX18">
            <v>85.074626865671647</v>
          </cell>
          <cell r="AY18">
            <v>42502.415661034807</v>
          </cell>
          <cell r="AZ18">
            <v>78.832116788321102</v>
          </cell>
          <cell r="BA18">
            <v>28287.240699636055</v>
          </cell>
          <cell r="BB18">
            <v>66.848056557766554</v>
          </cell>
          <cell r="BC18">
            <v>40329.115214326608</v>
          </cell>
          <cell r="BD18">
            <v>73.072549870014655</v>
          </cell>
          <cell r="BE18">
            <v>36594.889587239253</v>
          </cell>
          <cell r="BF18">
            <v>73.855638023029044</v>
          </cell>
          <cell r="BG18">
            <v>15123.214038119495</v>
          </cell>
          <cell r="BH18">
            <v>85.396825396825392</v>
          </cell>
        </row>
        <row r="19">
          <cell r="C19">
            <v>664722.19829788827</v>
          </cell>
          <cell r="E19">
            <v>211373.0687055345</v>
          </cell>
          <cell r="G19">
            <v>374085.96753402945</v>
          </cell>
          <cell r="I19">
            <v>1557.6241726452893</v>
          </cell>
          <cell r="K19">
            <v>10765.35792604979</v>
          </cell>
          <cell r="M19">
            <v>13614.061865048807</v>
          </cell>
          <cell r="O19">
            <v>14316.549970632239</v>
          </cell>
          <cell r="Q19">
            <v>928.19455900270191</v>
          </cell>
          <cell r="S19">
            <v>866.4432838601698</v>
          </cell>
          <cell r="U19">
            <v>24321.236816189677</v>
          </cell>
          <cell r="W19">
            <v>12893.693464875558</v>
          </cell>
          <cell r="AA19">
            <v>287953.85538500967</v>
          </cell>
          <cell r="AB19">
            <v>37.537291699319617</v>
          </cell>
          <cell r="AC19">
            <v>155658.87736996959</v>
          </cell>
          <cell r="AD19">
            <v>34.660101205943349</v>
          </cell>
          <cell r="AE19">
            <v>4042.8366926310732</v>
          </cell>
          <cell r="AF19">
            <v>20.034230417554795</v>
          </cell>
          <cell r="AG19">
            <v>1208.9603437117519</v>
          </cell>
          <cell r="AH19">
            <v>39.394381024854411</v>
          </cell>
          <cell r="AI19">
            <v>116822.33779116166</v>
          </cell>
          <cell r="AJ19">
            <v>30.326619495350908</v>
          </cell>
          <cell r="AK19">
            <v>16552.91229992325</v>
          </cell>
          <cell r="AL19">
            <v>30.36082671004791</v>
          </cell>
          <cell r="AM19">
            <v>44297.787134164311</v>
          </cell>
          <cell r="AN19">
            <v>30.56595791270497</v>
          </cell>
          <cell r="AO19">
            <v>1038.2596222199336</v>
          </cell>
          <cell r="AP19">
            <v>21.657862455616268</v>
          </cell>
          <cell r="AQ19">
            <v>664722.19829788827</v>
          </cell>
          <cell r="AR19">
            <v>33.699127526305887</v>
          </cell>
          <cell r="AS19">
            <v>607062.0263973712</v>
          </cell>
          <cell r="AT19">
            <v>34.796956899659278</v>
          </cell>
          <cell r="AU19">
            <v>973.84854765655427</v>
          </cell>
          <cell r="AV19">
            <v>27.000250348335598</v>
          </cell>
          <cell r="AW19">
            <v>843.30189803640337</v>
          </cell>
          <cell r="AX19">
            <v>14.92537313432836</v>
          </cell>
          <cell r="AY19">
            <v>11412.685686759321</v>
          </cell>
          <cell r="AZ19">
            <v>21.16788321167877</v>
          </cell>
          <cell r="BA19">
            <v>14028.485674834748</v>
          </cell>
          <cell r="BB19">
            <v>33.151943442233183</v>
          </cell>
          <cell r="BC19">
            <v>14861.397893627167</v>
          </cell>
          <cell r="BD19">
            <v>26.927450129985075</v>
          </cell>
          <cell r="BE19">
            <v>12954.326378952024</v>
          </cell>
          <cell r="BF19">
            <v>26.144361976970654</v>
          </cell>
          <cell r="BG19">
            <v>2586.1258206449702</v>
          </cell>
          <cell r="BH19">
            <v>14.603174603174606</v>
          </cell>
        </row>
        <row r="21">
          <cell r="C21">
            <v>387549.15996104811</v>
          </cell>
          <cell r="E21">
            <v>48771.188283311189</v>
          </cell>
          <cell r="G21">
            <v>240089.99317288303</v>
          </cell>
          <cell r="I21">
            <v>3991.6289840389754</v>
          </cell>
          <cell r="K21">
            <v>4769.88518045821</v>
          </cell>
          <cell r="M21">
            <v>25553.680848526677</v>
          </cell>
          <cell r="O21">
            <v>3781.7824049346596</v>
          </cell>
          <cell r="Q21">
            <v>1260.5400595139008</v>
          </cell>
          <cell r="S21">
            <v>1299.6649257902548</v>
          </cell>
          <cell r="U21">
            <v>24233.112007364653</v>
          </cell>
          <cell r="W21">
            <v>33797.684094235992</v>
          </cell>
          <cell r="AA21">
            <v>42801.312572228642</v>
          </cell>
          <cell r="AB21">
            <v>5.5795236809360729</v>
          </cell>
          <cell r="AC21">
            <v>71833.960432998312</v>
          </cell>
          <cell r="AD21">
            <v>15.995055217530368</v>
          </cell>
          <cell r="AE21">
            <v>2201.9795623979635</v>
          </cell>
          <cell r="AF21">
            <v>10.911884224321046</v>
          </cell>
          <cell r="AG21">
            <v>337.32075921456135</v>
          </cell>
          <cell r="AH21">
            <v>10.991710840814758</v>
          </cell>
          <cell r="AI21">
            <v>143495.7342985475</v>
          </cell>
          <cell r="AJ21">
            <v>37.250928337502089</v>
          </cell>
          <cell r="AK21">
            <v>14263.556735776059</v>
          </cell>
          <cell r="AL21">
            <v>26.161763348787964</v>
          </cell>
          <cell r="AM21">
            <v>44658.48188052293</v>
          </cell>
          <cell r="AN21">
            <v>30.814841235096225</v>
          </cell>
          <cell r="AO21">
            <v>674.6415184291227</v>
          </cell>
          <cell r="AP21">
            <v>14.072870503954693</v>
          </cell>
          <cell r="AQ21">
            <v>387549.15996104811</v>
          </cell>
          <cell r="AR21">
            <v>19.647408492874412</v>
          </cell>
          <cell r="AS21">
            <v>269880.46287213766</v>
          </cell>
          <cell r="AT21">
            <v>15.469619950292673</v>
          </cell>
          <cell r="AU21">
            <v>281.10063267880111</v>
          </cell>
          <cell r="AV21">
            <v>7.7936014523685833</v>
          </cell>
          <cell r="AW21">
            <v>2726.6761369843707</v>
          </cell>
          <cell r="AX21">
            <v>48.258706467661696</v>
          </cell>
          <cell r="AY21">
            <v>17849.890175103872</v>
          </cell>
          <cell r="AZ21">
            <v>33.107403545359666</v>
          </cell>
          <cell r="BA21">
            <v>23709.993947017727</v>
          </cell>
          <cell r="BB21">
            <v>56.031163773953253</v>
          </cell>
          <cell r="BC21">
            <v>31024.684272658251</v>
          </cell>
          <cell r="BD21">
            <v>56.21379930274113</v>
          </cell>
          <cell r="BE21">
            <v>32575.150539932351</v>
          </cell>
          <cell r="BF21">
            <v>65.743019147183134</v>
          </cell>
          <cell r="BG21">
            <v>9501.2013845434758</v>
          </cell>
          <cell r="BH21">
            <v>53.650793650793652</v>
          </cell>
        </row>
        <row r="22">
          <cell r="C22">
            <v>390815.1259838026</v>
          </cell>
          <cell r="E22">
            <v>72677.8830465965</v>
          </cell>
          <cell r="G22">
            <v>248837.2368483844</v>
          </cell>
          <cell r="I22">
            <v>2248.8050614304088</v>
          </cell>
          <cell r="K22">
            <v>9630.9805111395344</v>
          </cell>
          <cell r="M22">
            <v>12137.744819424977</v>
          </cell>
          <cell r="O22">
            <v>6192.1950861441483</v>
          </cell>
          <cell r="Q22">
            <v>955.79622657224263</v>
          </cell>
          <cell r="S22">
            <v>0</v>
          </cell>
          <cell r="U22">
            <v>21792.078712374161</v>
          </cell>
          <cell r="W22">
            <v>16342.405671743403</v>
          </cell>
          <cell r="AA22">
            <v>86084.594226979098</v>
          </cell>
          <cell r="AB22">
            <v>11.221876227339097</v>
          </cell>
          <cell r="AC22">
            <v>95729.296415107194</v>
          </cell>
          <cell r="AD22">
            <v>21.315758909369382</v>
          </cell>
          <cell r="AE22">
            <v>4804.2595836703822</v>
          </cell>
          <cell r="AF22">
            <v>23.807452737438958</v>
          </cell>
          <cell r="AG22">
            <v>698.33879415629872</v>
          </cell>
          <cell r="AH22">
            <v>22.755605412967839</v>
          </cell>
          <cell r="AI22">
            <v>107643.04782668891</v>
          </cell>
          <cell r="AJ22">
            <v>27.943711917455143</v>
          </cell>
          <cell r="AK22">
            <v>13098.775254194403</v>
          </cell>
          <cell r="AL22">
            <v>24.025358100175762</v>
          </cell>
          <cell r="AM22">
            <v>40773.084820734606</v>
          </cell>
          <cell r="AN22">
            <v>28.133874742482323</v>
          </cell>
          <cell r="AO22">
            <v>1491.8082982822332</v>
          </cell>
          <cell r="AP22">
            <v>31.1187859403238</v>
          </cell>
          <cell r="AQ22">
            <v>390815.1259838026</v>
          </cell>
          <cell r="AR22">
            <v>19.812981729001038</v>
          </cell>
          <cell r="AS22">
            <v>325455.358825829</v>
          </cell>
          <cell r="AT22">
            <v>18.655187775511564</v>
          </cell>
          <cell r="AU22">
            <v>1124.4025307152044</v>
          </cell>
          <cell r="AV22">
            <v>31.174405809474333</v>
          </cell>
          <cell r="AW22">
            <v>562.20126535760221</v>
          </cell>
          <cell r="AX22">
            <v>9.9502487562189064</v>
          </cell>
          <cell r="AY22">
            <v>20689.006565159762</v>
          </cell>
          <cell r="AZ22">
            <v>38.373305526590094</v>
          </cell>
          <cell r="BA22">
            <v>10361.611705357782</v>
          </cell>
          <cell r="BB22">
            <v>24.486432334076497</v>
          </cell>
          <cell r="BC22">
            <v>15142.498526305968</v>
          </cell>
          <cell r="BD22">
            <v>27.436777941685175</v>
          </cell>
          <cell r="BE22">
            <v>13713.298087184785</v>
          </cell>
          <cell r="BF22">
            <v>27.676115191291188</v>
          </cell>
          <cell r="BG22">
            <v>3766.7484778959342</v>
          </cell>
          <cell r="BH22">
            <v>21.269841269841272</v>
          </cell>
        </row>
        <row r="23">
          <cell r="C23">
            <v>392913.29485136934</v>
          </cell>
          <cell r="E23">
            <v>94970.694343093928</v>
          </cell>
          <cell r="G23">
            <v>252710.54698072636</v>
          </cell>
          <cell r="I23">
            <v>1485.4205656569418</v>
          </cell>
          <cell r="K23">
            <v>10604.56710391661</v>
          </cell>
          <cell r="M23">
            <v>6632.307261509477</v>
          </cell>
          <cell r="O23">
            <v>7175.6836801273166</v>
          </cell>
          <cell r="Q23">
            <v>794.23967687182233</v>
          </cell>
          <cell r="S23">
            <v>1072.6017729793969</v>
          </cell>
          <cell r="U23">
            <v>7656.8213860025771</v>
          </cell>
          <cell r="W23">
            <v>9810.4120804901559</v>
          </cell>
          <cell r="AA23">
            <v>144120.25592721996</v>
          </cell>
          <cell r="AB23">
            <v>18.78732993273297</v>
          </cell>
          <cell r="AC23">
            <v>110889.13400717218</v>
          </cell>
          <cell r="AD23">
            <v>24.691355046798595</v>
          </cell>
          <cell r="AE23">
            <v>4321.7322923438451</v>
          </cell>
          <cell r="AF23">
            <v>21.416294332546002</v>
          </cell>
          <cell r="AG23">
            <v>1030.0686741923143</v>
          </cell>
          <cell r="AH23">
            <v>33.565135567898935</v>
          </cell>
          <cell r="AI23">
            <v>73283.175996398044</v>
          </cell>
          <cell r="AJ23">
            <v>19.024024307975608</v>
          </cell>
          <cell r="AK23">
            <v>12570.980633380961</v>
          </cell>
          <cell r="AL23">
            <v>23.057293947435301</v>
          </cell>
          <cell r="AM23">
            <v>25890.738606271836</v>
          </cell>
          <cell r="AN23">
            <v>17.864892983735725</v>
          </cell>
          <cell r="AO23">
            <v>997.02792439608811</v>
          </cell>
          <cell r="AP23">
            <v>20.797778502461036</v>
          </cell>
          <cell r="AQ23">
            <v>392913.29485136934</v>
          </cell>
          <cell r="AR23">
            <v>19.919351668835919</v>
          </cell>
          <cell r="AS23">
            <v>365769.53621325118</v>
          </cell>
          <cell r="AT23">
            <v>20.966007151449759</v>
          </cell>
          <cell r="AU23">
            <v>1508.5619514807083</v>
          </cell>
          <cell r="AV23">
            <v>41.825343842190087</v>
          </cell>
          <cell r="AW23">
            <v>1461.7232899297658</v>
          </cell>
          <cell r="AX23">
            <v>25.870646766169159</v>
          </cell>
          <cell r="AY23">
            <v>7421.0567027203469</v>
          </cell>
          <cell r="AZ23">
            <v>13.764337851929051</v>
          </cell>
          <cell r="BA23">
            <v>6154.9228419978463</v>
          </cell>
          <cell r="BB23">
            <v>14.545237360526825</v>
          </cell>
          <cell r="BC23">
            <v>6437.2044883445451</v>
          </cell>
          <cell r="BD23">
            <v>11.663606887932396</v>
          </cell>
          <cell r="BE23">
            <v>2642.34594718073</v>
          </cell>
          <cell r="BF23">
            <v>5.3327704498566915</v>
          </cell>
          <cell r="BG23">
            <v>1517.9434164655261</v>
          </cell>
          <cell r="BH23">
            <v>8.5714285714285747</v>
          </cell>
        </row>
        <row r="24">
          <cell r="C24">
            <v>393870.96678328956</v>
          </cell>
          <cell r="E24">
            <v>121044.68739212776</v>
          </cell>
          <cell r="G24">
            <v>234266.719616157</v>
          </cell>
          <cell r="I24">
            <v>843.30189803640337</v>
          </cell>
          <cell r="K24">
            <v>11561.793227074662</v>
          </cell>
          <cell r="M24">
            <v>1557.6241726452893</v>
          </cell>
          <cell r="O24">
            <v>8398.5343701258971</v>
          </cell>
          <cell r="Q24">
            <v>543.47924833378852</v>
          </cell>
          <cell r="S24">
            <v>0</v>
          </cell>
          <cell r="U24">
            <v>8767.6337349696641</v>
          </cell>
          <cell r="W24">
            <v>6887.1931238235338</v>
          </cell>
          <cell r="AA24">
            <v>201080.39911465475</v>
          </cell>
          <cell r="AB24">
            <v>26.212580437550692</v>
          </cell>
          <cell r="AC24">
            <v>97748.34511877106</v>
          </cell>
          <cell r="AD24">
            <v>21.76533450435706</v>
          </cell>
          <cell r="AE24">
            <v>5980.9414420779358</v>
          </cell>
          <cell r="AF24">
            <v>29.638486061753532</v>
          </cell>
          <cell r="AG24">
            <v>642.11866762053853</v>
          </cell>
          <cell r="AH24">
            <v>20.923653606165381</v>
          </cell>
          <cell r="AI24">
            <v>42645.199300479224</v>
          </cell>
          <cell r="AJ24">
            <v>11.070526039300708</v>
          </cell>
          <cell r="AK24">
            <v>10132.970038307451</v>
          </cell>
          <cell r="AL24">
            <v>18.585572243537261</v>
          </cell>
          <cell r="AM24">
            <v>23933.937253726461</v>
          </cell>
          <cell r="AN24">
            <v>16.514678635459692</v>
          </cell>
          <cell r="AO24">
            <v>955.79622657224263</v>
          </cell>
          <cell r="AP24">
            <v>19.937694549305803</v>
          </cell>
          <cell r="AQ24">
            <v>393870.96678328956</v>
          </cell>
          <cell r="AR24">
            <v>19.967902339544349</v>
          </cell>
          <cell r="AS24">
            <v>380182.31644027744</v>
          </cell>
          <cell r="AT24">
            <v>21.792151549478383</v>
          </cell>
          <cell r="AU24">
            <v>692.74791497775311</v>
          </cell>
          <cell r="AV24">
            <v>19.206648895967014</v>
          </cell>
          <cell r="AW24">
            <v>899.52202457216356</v>
          </cell>
          <cell r="AX24">
            <v>15.920398009950251</v>
          </cell>
          <cell r="AY24">
            <v>5678.2327801117817</v>
          </cell>
          <cell r="AZ24">
            <v>10.531803962460867</v>
          </cell>
          <cell r="BA24">
            <v>1470.7764882040808</v>
          </cell>
          <cell r="BB24">
            <v>3.4757207643997825</v>
          </cell>
          <cell r="BC24">
            <v>1967.7044287516076</v>
          </cell>
          <cell r="BD24">
            <v>3.5652946819007316</v>
          </cell>
          <cell r="BE24">
            <v>337.32075921456135</v>
          </cell>
          <cell r="BF24">
            <v>0.68077920636468414</v>
          </cell>
          <cell r="BG24">
            <v>2642.34594718073</v>
          </cell>
          <cell r="BH24">
            <v>14.920634920634921</v>
          </cell>
        </row>
        <row r="25">
          <cell r="C25">
            <v>397801.08979517542</v>
          </cell>
          <cell r="E25">
            <v>169343.01860526582</v>
          </cell>
          <cell r="G25">
            <v>204855.07611913266</v>
          </cell>
          <cell r="I25">
            <v>714.322274608886</v>
          </cell>
          <cell r="K25">
            <v>6676.766601247271</v>
          </cell>
          <cell r="M25">
            <v>0</v>
          </cell>
          <cell r="O25">
            <v>7863.0999279753223</v>
          </cell>
          <cell r="Q25">
            <v>433.2216419300849</v>
          </cell>
          <cell r="S25">
            <v>0</v>
          </cell>
          <cell r="U25">
            <v>4635.5327977557517</v>
          </cell>
          <cell r="W25">
            <v>3280.051827260565</v>
          </cell>
          <cell r="AA25">
            <v>286648.20810550504</v>
          </cell>
          <cell r="AB25">
            <v>37.367089210724153</v>
          </cell>
          <cell r="AC25">
            <v>70631.993745877669</v>
          </cell>
          <cell r="AD25">
            <v>15.727416855198125</v>
          </cell>
          <cell r="AE25">
            <v>2870.7326979523509</v>
          </cell>
          <cell r="AF25">
            <v>14.225882643940485</v>
          </cell>
          <cell r="AG25">
            <v>361.01803494173743</v>
          </cell>
          <cell r="AH25">
            <v>11.763894572153085</v>
          </cell>
          <cell r="AI25">
            <v>17223.470831791492</v>
          </cell>
          <cell r="AJ25">
            <v>4.4711452979032336</v>
          </cell>
          <cell r="AK25">
            <v>4454.3417535023509</v>
          </cell>
          <cell r="AL25">
            <v>8.1700123600632413</v>
          </cell>
          <cell r="AM25">
            <v>9668.9950533372667</v>
          </cell>
          <cell r="AN25">
            <v>6.6717124032257811</v>
          </cell>
          <cell r="AO25">
            <v>674.6415184291227</v>
          </cell>
          <cell r="AP25">
            <v>14.072870503954693</v>
          </cell>
          <cell r="AQ25">
            <v>397801.08979517542</v>
          </cell>
          <cell r="AR25">
            <v>20.167146049037949</v>
          </cell>
          <cell r="AS25">
            <v>393725.13062133291</v>
          </cell>
          <cell r="AT25">
            <v>22.568429262243459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2276.9151246982888</v>
          </cell>
          <cell r="AZ25">
            <v>4.2231491136600514</v>
          </cell>
          <cell r="BA25">
            <v>618.4213918933624</v>
          </cell>
          <cell r="BB25">
            <v>1.4614457670433756</v>
          </cell>
          <cell r="BC25">
            <v>618.4213918933624</v>
          </cell>
          <cell r="BD25">
            <v>1.1205211857402302</v>
          </cell>
          <cell r="BE25">
            <v>281.10063267880111</v>
          </cell>
          <cell r="BF25">
            <v>0.56731600530390336</v>
          </cell>
          <cell r="BG25">
            <v>281.10063267880111</v>
          </cell>
          <cell r="BH25">
            <v>1.5873015873015877</v>
          </cell>
        </row>
        <row r="26">
          <cell r="C26">
            <v>9570.8612021951303</v>
          </cell>
          <cell r="E26">
            <v>4267.9620827341805</v>
          </cell>
          <cell r="G26">
            <v>5302.899119460948</v>
          </cell>
          <cell r="I26">
            <v>0</v>
          </cell>
          <cell r="K26">
            <v>0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  <cell r="U26">
            <v>0</v>
          </cell>
          <cell r="W26">
            <v>0</v>
          </cell>
          <cell r="AA26">
            <v>6379.3247290860008</v>
          </cell>
          <cell r="AB26">
            <v>0.83160051071450358</v>
          </cell>
          <cell r="AC26">
            <v>2268.3171728097877</v>
          </cell>
          <cell r="AD26">
            <v>0.50507946674896342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923.21930029933969</v>
          </cell>
          <cell r="AJ26">
            <v>0.23966409986584275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9570.8612021951303</v>
          </cell>
          <cell r="AR26">
            <v>0.48520972071525237</v>
          </cell>
          <cell r="AS26">
            <v>9570.8612021951303</v>
          </cell>
          <cell r="AT26">
            <v>0.54860431103197627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</row>
        <row r="33">
          <cell r="C33">
            <v>1992973.7920996922</v>
          </cell>
          <cell r="D33">
            <v>146960.31074142174</v>
          </cell>
          <cell r="E33">
            <v>4.372682434306066</v>
          </cell>
          <cell r="F33">
            <v>3.7198085920261028</v>
          </cell>
          <cell r="G33">
            <v>1.9032643935139839</v>
          </cell>
          <cell r="H33">
            <v>1.504266094078641</v>
          </cell>
          <cell r="I33">
            <v>6.0956250628305879</v>
          </cell>
          <cell r="J33">
            <v>1.359339917249339</v>
          </cell>
          <cell r="K33">
            <v>1.1481059756601515</v>
          </cell>
          <cell r="L33">
            <v>4.7765170495611393</v>
          </cell>
        </row>
        <row r="34">
          <cell r="C34">
            <v>1129039.1076248847</v>
          </cell>
          <cell r="D34">
            <v>78512.306684133073</v>
          </cell>
          <cell r="E34">
            <v>4.1768654519823185</v>
          </cell>
          <cell r="F34">
            <v>3.8323728126147523</v>
          </cell>
          <cell r="G34">
            <v>1.9820377610681768</v>
          </cell>
          <cell r="H34">
            <v>1.4260095578559544</v>
          </cell>
          <cell r="I34">
            <v>5.6397932053257147</v>
          </cell>
          <cell r="J34">
            <v>1.2562235548771659</v>
          </cell>
          <cell r="K34">
            <v>1.1404576747657262</v>
          </cell>
          <cell r="L34">
            <v>4.714333378442344</v>
          </cell>
        </row>
        <row r="35">
          <cell r="C35">
            <v>293013.06058515806</v>
          </cell>
          <cell r="D35">
            <v>22038.342486845406</v>
          </cell>
          <cell r="E35">
            <v>4.2183212551889131</v>
          </cell>
          <cell r="F35">
            <v>4.1465665236051494</v>
          </cell>
          <cell r="G35">
            <v>2.1412791106733287</v>
          </cell>
          <cell r="H35">
            <v>1.3862287094958758</v>
          </cell>
          <cell r="I35">
            <v>5.5098222637979433</v>
          </cell>
          <cell r="J35">
            <v>1.2609915809167447</v>
          </cell>
          <cell r="K35">
            <v>1.1290926099158094</v>
          </cell>
          <cell r="L35">
            <v>4.6058621764889303</v>
          </cell>
        </row>
        <row r="36">
          <cell r="C36">
            <v>181536.45149383633</v>
          </cell>
          <cell r="D36">
            <v>13296.20721825615</v>
          </cell>
          <cell r="E36">
            <v>3.9875283446711975</v>
          </cell>
          <cell r="F36">
            <v>3.6282312925170048</v>
          </cell>
          <cell r="G36">
            <v>1.9241496598639445</v>
          </cell>
          <cell r="H36">
            <v>1.4361044973544965</v>
          </cell>
          <cell r="I36">
            <v>4.9705882352941169</v>
          </cell>
          <cell r="J36">
            <v>1.1191950464396283</v>
          </cell>
          <cell r="K36">
            <v>1.0696594427244577</v>
          </cell>
          <cell r="L36">
            <v>4.5312177502579996</v>
          </cell>
        </row>
        <row r="37">
          <cell r="C37">
            <v>654489.59554588853</v>
          </cell>
          <cell r="D37">
            <v>43177.756979031779</v>
          </cell>
          <cell r="E37">
            <v>4.2108224391858293</v>
          </cell>
          <cell r="F37">
            <v>3.7497770345596417</v>
          </cell>
          <cell r="G37">
            <v>1.9268023608582951</v>
          </cell>
          <cell r="H37">
            <v>1.4408823724584594</v>
          </cell>
          <cell r="I37">
            <v>5.9122073578595327</v>
          </cell>
          <cell r="J37">
            <v>1.2959866220735785</v>
          </cell>
          <cell r="K37">
            <v>1.1680602006688963</v>
          </cell>
          <cell r="L37">
            <v>4.8260869565217392</v>
          </cell>
        </row>
        <row r="38">
          <cell r="C38">
            <v>863934.68447504239</v>
          </cell>
          <cell r="D38">
            <v>68448.004057288388</v>
          </cell>
          <cell r="E38">
            <v>4.6285872323810882</v>
          </cell>
          <cell r="F38">
            <v>3.572715318869168</v>
          </cell>
          <cell r="G38">
            <v>1.8003188651005393</v>
          </cell>
          <cell r="H38">
            <v>1.606527807425244</v>
          </cell>
          <cell r="I38">
            <v>6.6184804928131413</v>
          </cell>
          <cell r="J38">
            <v>1.4776180698151942</v>
          </cell>
          <cell r="K38">
            <v>1.1568788501026694</v>
          </cell>
          <cell r="L38">
            <v>4.8478439425051318</v>
          </cell>
        </row>
        <row r="40">
          <cell r="C40">
            <v>280865.74913982954</v>
          </cell>
          <cell r="D40">
            <v>28332.418635601207</v>
          </cell>
          <cell r="E40">
            <v>4.5809075289461338</v>
          </cell>
          <cell r="F40">
            <v>3.3817159555039602</v>
          </cell>
          <cell r="G40">
            <v>1.7566200890712682</v>
          </cell>
          <cell r="H40">
            <v>1.6780597353240843</v>
          </cell>
          <cell r="I40">
            <v>6.9993623683781134</v>
          </cell>
          <cell r="J40">
            <v>1.5814368368041942</v>
          </cell>
          <cell r="K40">
            <v>1.2276508831292325</v>
          </cell>
          <cell r="L40">
            <v>4.8384562464858654</v>
          </cell>
        </row>
        <row r="41">
          <cell r="C41">
            <v>1107099.2233359539</v>
          </cell>
          <cell r="D41">
            <v>97998.860819685462</v>
          </cell>
          <cell r="E41">
            <v>4.5332954638967182</v>
          </cell>
          <cell r="F41">
            <v>3.5467816134799124</v>
          </cell>
          <cell r="G41">
            <v>1.8529690113006392</v>
          </cell>
          <cell r="H41">
            <v>1.6335685847716739</v>
          </cell>
          <cell r="I41">
            <v>6.0475616564466099</v>
          </cell>
          <cell r="J41">
            <v>1.3393908793052016</v>
          </cell>
          <cell r="K41">
            <v>1.1377173607909619</v>
          </cell>
          <cell r="L41">
            <v>4.7970526052340521</v>
          </cell>
        </row>
        <row r="42">
          <cell r="C42">
            <v>428330.98309760488</v>
          </cell>
          <cell r="D42">
            <v>18324.068750770763</v>
          </cell>
          <cell r="E42">
            <v>4.0063142939918244</v>
          </cell>
          <cell r="F42">
            <v>3.8568161866758679</v>
          </cell>
          <cell r="G42">
            <v>1.9481575750482341</v>
          </cell>
          <cell r="H42">
            <v>1.2987592950037592</v>
          </cell>
          <cell r="I42">
            <v>4.9779977009018692</v>
          </cell>
          <cell r="J42">
            <v>1.1075932531583206</v>
          </cell>
          <cell r="K42">
            <v>1.0544108373504193</v>
          </cell>
          <cell r="L42">
            <v>4.6435951754250473</v>
          </cell>
        </row>
        <row r="43">
          <cell r="C43">
            <v>167665.57150320749</v>
          </cell>
          <cell r="D43">
            <v>2023.8619026855404</v>
          </cell>
          <cell r="E43">
            <v>3.8722746248984925</v>
          </cell>
          <cell r="F43">
            <v>5.0871443804918695</v>
          </cell>
          <cell r="G43">
            <v>2.3597519475765454</v>
          </cell>
          <cell r="H43">
            <v>0.87485293111875428</v>
          </cell>
          <cell r="I43">
            <v>5.2091777799077743</v>
          </cell>
          <cell r="J43">
            <v>1.2675711478604508</v>
          </cell>
          <cell r="K43">
            <v>1.2675711478604508</v>
          </cell>
          <cell r="L43">
            <v>4.2726787623961959</v>
          </cell>
        </row>
        <row r="44">
          <cell r="C44">
            <v>9012.2650233449258</v>
          </cell>
          <cell r="D44">
            <v>281.10063267880111</v>
          </cell>
          <cell r="E44">
            <v>4.8753451434516144</v>
          </cell>
          <cell r="F44">
            <v>3.587540136664864</v>
          </cell>
          <cell r="G44">
            <v>2.0256480329628799</v>
          </cell>
          <cell r="H44">
            <v>1.6220263346006656</v>
          </cell>
          <cell r="I44">
            <v>11</v>
          </cell>
          <cell r="J44">
            <v>3</v>
          </cell>
          <cell r="K44">
            <v>2</v>
          </cell>
          <cell r="L44">
            <v>3.6666666666666665</v>
          </cell>
        </row>
        <row r="46">
          <cell r="C46">
            <v>1323614.0670637016</v>
          </cell>
          <cell r="D46">
            <v>102171.61401667188</v>
          </cell>
          <cell r="E46">
            <v>4.5055099357113635</v>
          </cell>
          <cell r="F46">
            <v>3.7200419512332341</v>
          </cell>
          <cell r="G46">
            <v>1.8844305991694708</v>
          </cell>
          <cell r="H46">
            <v>1.5506143240697789</v>
          </cell>
          <cell r="I46">
            <v>6.110907059160656</v>
          </cell>
          <cell r="J46">
            <v>1.3513676672990802</v>
          </cell>
          <cell r="K46">
            <v>1.1412957748670334</v>
          </cell>
          <cell r="L46">
            <v>4.8083510284815771</v>
          </cell>
        </row>
        <row r="47">
          <cell r="C47">
            <v>669359.72503618745</v>
          </cell>
          <cell r="D47">
            <v>44788.696724750189</v>
          </cell>
          <cell r="E47">
            <v>4.1100249382287553</v>
          </cell>
          <cell r="F47">
            <v>3.7193494727500753</v>
          </cell>
          <cell r="G47">
            <v>1.9405069615953765</v>
          </cell>
          <cell r="H47">
            <v>1.4130789236207231</v>
          </cell>
          <cell r="I47">
            <v>6.0607638959599495</v>
          </cell>
          <cell r="J47">
            <v>1.3775261495875548</v>
          </cell>
          <cell r="K47">
            <v>1.1636413508260446</v>
          </cell>
          <cell r="L47">
            <v>4.7038976333976859</v>
          </cell>
        </row>
        <row r="49">
          <cell r="C49">
            <v>394125.97078406985</v>
          </cell>
          <cell r="D49">
            <v>46348.049906534594</v>
          </cell>
          <cell r="E49">
            <v>4.9699241891385251</v>
          </cell>
          <cell r="F49">
            <v>3.3058941932727994</v>
          </cell>
          <cell r="G49">
            <v>1.7023037069572771</v>
          </cell>
          <cell r="H49">
            <v>1.8916056438908617</v>
          </cell>
          <cell r="I49">
            <v>6.710900973099112</v>
          </cell>
          <cell r="J49">
            <v>1.5184124281978426</v>
          </cell>
          <cell r="K49">
            <v>1.1444516781589282</v>
          </cell>
          <cell r="L49">
            <v>4.8488650173342025</v>
          </cell>
        </row>
        <row r="50">
          <cell r="C50">
            <v>394367.93952470261</v>
          </cell>
          <cell r="D50">
            <v>46953.871830753407</v>
          </cell>
          <cell r="E50">
            <v>4.74123655242468</v>
          </cell>
          <cell r="F50">
            <v>3.3834710293290891</v>
          </cell>
          <cell r="G50">
            <v>1.8135461747551895</v>
          </cell>
          <cell r="H50">
            <v>1.7994543826787648</v>
          </cell>
          <cell r="I50">
            <v>6.201480064880065</v>
          </cell>
          <cell r="J50">
            <v>1.3528364290153532</v>
          </cell>
          <cell r="K50">
            <v>1.1681489113601962</v>
          </cell>
          <cell r="L50">
            <v>4.9006299047463369</v>
          </cell>
        </row>
        <row r="51">
          <cell r="C51">
            <v>395354.51164359838</v>
          </cell>
          <cell r="D51">
            <v>34647.218067682792</v>
          </cell>
          <cell r="E51">
            <v>4.5791373160552862</v>
          </cell>
          <cell r="F51">
            <v>3.5313277601759814</v>
          </cell>
          <cell r="G51">
            <v>1.8751523791969804</v>
          </cell>
          <cell r="H51">
            <v>1.6340735732928708</v>
          </cell>
          <cell r="I51">
            <v>5.4843902227093846</v>
          </cell>
          <cell r="J51">
            <v>1.2272696429063588</v>
          </cell>
          <cell r="K51">
            <v>1.1479679881108591</v>
          </cell>
          <cell r="L51">
            <v>4.6182169677384106</v>
          </cell>
        </row>
        <row r="52">
          <cell r="C52">
            <v>397698.90206928726</v>
          </cell>
          <cell r="D52">
            <v>16220.484616315089</v>
          </cell>
          <cell r="E52">
            <v>4.0932260859315477</v>
          </cell>
          <cell r="F52">
            <v>3.7933938747983627</v>
          </cell>
          <cell r="G52">
            <v>1.9740343959122655</v>
          </cell>
          <cell r="H52">
            <v>1.3365354475213898</v>
          </cell>
          <cell r="I52">
            <v>5.5811328768048716</v>
          </cell>
          <cell r="J52">
            <v>1.2675631194745103</v>
          </cell>
          <cell r="K52">
            <v>1.1263047980467356</v>
          </cell>
          <cell r="L52">
            <v>4.5660989135066758</v>
          </cell>
        </row>
        <row r="53">
          <cell r="C53">
            <v>401855.60687601764</v>
          </cell>
          <cell r="D53">
            <v>2429.668285194105</v>
          </cell>
          <cell r="E53">
            <v>3.5167534116992263</v>
          </cell>
          <cell r="F53">
            <v>4.5508426100887265</v>
          </cell>
          <cell r="G53">
            <v>2.1404479369533411</v>
          </cell>
          <cell r="H53">
            <v>0.88607635608926594</v>
          </cell>
          <cell r="I53">
            <v>4.4782359479984084</v>
          </cell>
          <cell r="J53">
            <v>1</v>
          </cell>
          <cell r="K53">
            <v>1</v>
          </cell>
          <cell r="L53">
            <v>4.4782359479984084</v>
          </cell>
        </row>
        <row r="54">
          <cell r="C54">
            <v>9570.8612021951303</v>
          </cell>
          <cell r="D54">
            <v>361.01803494173743</v>
          </cell>
          <cell r="E54">
            <v>3.6143469374583255</v>
          </cell>
          <cell r="F54">
            <v>4.3827859863224408</v>
          </cell>
          <cell r="G54">
            <v>2.1374478540762265</v>
          </cell>
          <cell r="H54">
            <v>1.0341447313384302</v>
          </cell>
          <cell r="I54">
            <v>6</v>
          </cell>
          <cell r="J54">
            <v>1</v>
          </cell>
          <cell r="K54">
            <v>1</v>
          </cell>
          <cell r="L54">
            <v>6</v>
          </cell>
        </row>
        <row r="56">
          <cell r="C56">
            <v>134335.72858966386</v>
          </cell>
          <cell r="D56">
            <v>10031.76394031826</v>
          </cell>
          <cell r="E56">
            <v>3.2905950119204568</v>
          </cell>
          <cell r="F56">
            <v>2.7765704924552477</v>
          </cell>
          <cell r="G56">
            <v>1.3229660956887479</v>
          </cell>
          <cell r="H56">
            <v>1.6697275566849281</v>
          </cell>
          <cell r="I56">
            <v>4.7657611854218143</v>
          </cell>
          <cell r="J56">
            <v>1.0640085503846262</v>
          </cell>
          <cell r="K56">
            <v>1.0359874930360735</v>
          </cell>
          <cell r="L56">
            <v>4.7036749777379532</v>
          </cell>
        </row>
        <row r="57">
          <cell r="C57">
            <v>175343.50074549735</v>
          </cell>
          <cell r="D57">
            <v>20108.516719187766</v>
          </cell>
          <cell r="E57">
            <v>3.9193350171972177</v>
          </cell>
          <cell r="F57">
            <v>3.0183033593573687</v>
          </cell>
          <cell r="G57">
            <v>1.4302826376829982</v>
          </cell>
          <cell r="H57">
            <v>1.7514621042315945</v>
          </cell>
          <cell r="I57">
            <v>4.8286976860283293</v>
          </cell>
          <cell r="J57">
            <v>1.078860181274941</v>
          </cell>
          <cell r="K57">
            <v>1.0139791828807827</v>
          </cell>
          <cell r="L57">
            <v>4.5456974601256421</v>
          </cell>
        </row>
        <row r="58">
          <cell r="C58">
            <v>426228.60830648011</v>
          </cell>
          <cell r="D58">
            <v>48929.148246881989</v>
          </cell>
          <cell r="E58">
            <v>4.5464990909026071</v>
          </cell>
          <cell r="F58">
            <v>3.3375423247736156</v>
          </cell>
          <cell r="G58">
            <v>1.7132395756803414</v>
          </cell>
          <cell r="H58">
            <v>1.7734181804196281</v>
          </cell>
          <cell r="I58">
            <v>5.8256879383355518</v>
          </cell>
          <cell r="J58">
            <v>1.2612196909324438</v>
          </cell>
          <cell r="K58">
            <v>1.102693869518075</v>
          </cell>
          <cell r="L58">
            <v>4.8508015066120471</v>
          </cell>
        </row>
        <row r="59">
          <cell r="C59">
            <v>432092.1044015123</v>
          </cell>
          <cell r="D59">
            <v>29353.866614575516</v>
          </cell>
          <cell r="E59">
            <v>4.862048941784928</v>
          </cell>
          <cell r="F59">
            <v>3.8689239976595613</v>
          </cell>
          <cell r="G59">
            <v>2.1143422273014605</v>
          </cell>
          <cell r="H59">
            <v>1.5486460528746901</v>
          </cell>
          <cell r="I59">
            <v>6.675799538438314</v>
          </cell>
          <cell r="J59">
            <v>1.4864458543125831</v>
          </cell>
          <cell r="K59">
            <v>1.2175471312707542</v>
          </cell>
          <cell r="L59">
            <v>4.7936337543500773</v>
          </cell>
        </row>
        <row r="60">
          <cell r="C60">
            <v>824973.85005676106</v>
          </cell>
          <cell r="D60">
            <v>38537.015220458125</v>
          </cell>
          <cell r="E60">
            <v>4.2991255449283345</v>
          </cell>
          <cell r="F60">
            <v>4.1263507820791796</v>
          </cell>
          <cell r="G60">
            <v>2.0859102067584701</v>
          </cell>
          <cell r="H60">
            <v>1.266747366287468</v>
          </cell>
          <cell r="I60">
            <v>7.003695914730752</v>
          </cell>
          <cell r="J60">
            <v>1.6103353391433468</v>
          </cell>
          <cell r="K60">
            <v>1.2520436116572713</v>
          </cell>
          <cell r="L60">
            <v>4.8085656489383792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>
      <selection activeCell="B8" sqref="B8"/>
    </sheetView>
  </sheetViews>
  <sheetFormatPr baseColWidth="10" defaultColWidth="10.28515625" defaultRowHeight="11.25" x14ac:dyDescent="0.2"/>
  <cols>
    <col min="1" max="16384" width="10.28515625" style="26"/>
  </cols>
  <sheetData/>
  <phoneticPr fontId="2" type="noConversion"/>
  <printOptions horizontalCentered="1" verticalCentered="1"/>
  <pageMargins left="0.54" right="0" top="0" bottom="0" header="0" footer="0"/>
  <pageSetup paperSize="9" scale="96" firstPageNumber="8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34"/>
  <sheetViews>
    <sheetView topLeftCell="A10" workbookViewId="0">
      <selection activeCell="B5" sqref="B5"/>
    </sheetView>
  </sheetViews>
  <sheetFormatPr baseColWidth="10" defaultRowHeight="12.75" x14ac:dyDescent="0.2"/>
  <cols>
    <col min="1" max="1" width="19.28515625" customWidth="1"/>
    <col min="2" max="2" width="9" bestFit="1" customWidth="1"/>
    <col min="3" max="3" width="6" bestFit="1" customWidth="1"/>
    <col min="4" max="4" width="7.7109375" bestFit="1" customWidth="1"/>
    <col min="5" max="5" width="5.140625" bestFit="1" customWidth="1"/>
    <col min="6" max="6" width="9" bestFit="1" customWidth="1"/>
    <col min="7" max="7" width="5.140625" bestFit="1" customWidth="1"/>
    <col min="8" max="8" width="6.85546875" bestFit="1" customWidth="1"/>
    <col min="9" max="9" width="5.140625" bestFit="1" customWidth="1"/>
    <col min="10" max="10" width="6.85546875" bestFit="1" customWidth="1"/>
    <col min="11" max="11" width="6" bestFit="1" customWidth="1"/>
    <col min="12" max="12" width="6.85546875" bestFit="1" customWidth="1"/>
    <col min="13" max="13" width="7.28515625" bestFit="1" customWidth="1"/>
    <col min="14" max="14" width="6.85546875" bestFit="1" customWidth="1"/>
    <col min="15" max="15" width="5.140625" bestFit="1" customWidth="1"/>
    <col min="16" max="17" width="6" bestFit="1" customWidth="1"/>
    <col min="18" max="18" width="7.42578125" customWidth="1"/>
    <col min="19" max="19" width="5.140625" bestFit="1" customWidth="1"/>
    <col min="20" max="20" width="6.85546875" bestFit="1" customWidth="1"/>
    <col min="21" max="21" width="5.140625" bestFit="1" customWidth="1"/>
    <col min="22" max="22" width="6.85546875" customWidth="1"/>
    <col min="23" max="23" width="5.140625" bestFit="1" customWidth="1"/>
  </cols>
  <sheetData>
    <row r="1" spans="1:23" x14ac:dyDescent="0.2">
      <c r="A1" s="40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6.25" customHeight="1" x14ac:dyDescent="0.2">
      <c r="A3" s="41" t="s">
        <v>0</v>
      </c>
      <c r="B3" s="43" t="s">
        <v>1</v>
      </c>
      <c r="C3" s="43"/>
      <c r="D3" s="43" t="s">
        <v>5</v>
      </c>
      <c r="E3" s="43">
        <v>0</v>
      </c>
      <c r="F3" s="43" t="s">
        <v>6</v>
      </c>
      <c r="G3" s="43">
        <v>0</v>
      </c>
      <c r="H3" s="43" t="s">
        <v>7</v>
      </c>
      <c r="I3" s="43">
        <v>0</v>
      </c>
      <c r="J3" s="43" t="s">
        <v>8</v>
      </c>
      <c r="K3" s="43">
        <v>0</v>
      </c>
      <c r="L3" s="43" t="s">
        <v>9</v>
      </c>
      <c r="M3" s="43">
        <v>0</v>
      </c>
      <c r="N3" s="43" t="s">
        <v>10</v>
      </c>
      <c r="O3" s="43">
        <v>0</v>
      </c>
      <c r="P3" s="43" t="s">
        <v>11</v>
      </c>
      <c r="Q3" s="43">
        <v>0</v>
      </c>
      <c r="R3" s="43" t="s">
        <v>12</v>
      </c>
      <c r="S3" s="43">
        <v>0</v>
      </c>
      <c r="T3" s="43" t="s">
        <v>42</v>
      </c>
      <c r="U3" s="43">
        <v>0</v>
      </c>
      <c r="V3" s="43" t="s">
        <v>13</v>
      </c>
      <c r="W3" s="43">
        <v>0</v>
      </c>
    </row>
    <row r="4" spans="1:23" x14ac:dyDescent="0.2">
      <c r="A4" s="42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  <c r="V4" s="5" t="s">
        <v>3</v>
      </c>
      <c r="W4" s="5" t="s">
        <v>4</v>
      </c>
    </row>
    <row r="5" spans="1:23" x14ac:dyDescent="0.2">
      <c r="A5" s="4" t="s">
        <v>46</v>
      </c>
      <c r="B5" s="39">
        <f>[1]vivienda!C5</f>
        <v>1972520.4985767042</v>
      </c>
      <c r="C5" s="27">
        <f>+C8+C12</f>
        <v>100.00000000001174</v>
      </c>
      <c r="D5" s="6">
        <f>[1]vivienda!E5</f>
        <v>511075.4337531405</v>
      </c>
      <c r="E5" s="27">
        <f>+D5/$B5*100</f>
        <v>25.909765405323448</v>
      </c>
      <c r="F5" s="6">
        <f>[1]vivienda!G5</f>
        <v>1186062.4718567654</v>
      </c>
      <c r="G5" s="27">
        <f>+F5/$B5*100</f>
        <v>60.129284978918243</v>
      </c>
      <c r="H5" s="6">
        <f>[1]vivienda!I5</f>
        <v>9283.478783771614</v>
      </c>
      <c r="I5" s="27">
        <f>+H5/$B5*100</f>
        <v>0.47064042125139988</v>
      </c>
      <c r="J5" s="6">
        <f>[1]vivienda!K5</f>
        <v>43243.992623836428</v>
      </c>
      <c r="K5" s="27">
        <f>+J5/$B5*100</f>
        <v>2.1923215832250995</v>
      </c>
      <c r="L5" s="6">
        <f>[1]vivienda!M5</f>
        <v>45881.357102106565</v>
      </c>
      <c r="M5" s="27">
        <f>+L5/$B5*100</f>
        <v>2.3260268846489964</v>
      </c>
      <c r="N5" s="6">
        <f>[1]vivienda!O5</f>
        <v>33411.295469307377</v>
      </c>
      <c r="O5" s="27">
        <f>+N5/$B5*100</f>
        <v>1.6938376809475846</v>
      </c>
      <c r="P5" s="6">
        <f>[1]vivienda!Q5</f>
        <v>3987.2768532218392</v>
      </c>
      <c r="Q5" s="27">
        <f>+P5/$B5*100</f>
        <v>0.20214121252980169</v>
      </c>
      <c r="R5" s="6">
        <f>[1]vivienda!S5</f>
        <v>2372.2666987696516</v>
      </c>
      <c r="S5" s="27">
        <f>+R5/$B5*100</f>
        <v>0.1202657564512708</v>
      </c>
      <c r="T5" s="6">
        <f>[1]vivienda!U5</f>
        <v>67085.178638467216</v>
      </c>
      <c r="U5" s="27">
        <f>+T5/$B5*100</f>
        <v>3.4009876544691591</v>
      </c>
      <c r="V5" s="6">
        <f>[1]vivienda!W5</f>
        <v>70117.746797553904</v>
      </c>
      <c r="W5" s="27">
        <f>+V5/$B5*100</f>
        <v>3.5547284222469786</v>
      </c>
    </row>
    <row r="6" spans="1:23" x14ac:dyDescent="0.2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  <c r="T6" s="7"/>
      <c r="U6" s="3"/>
      <c r="V6" s="7"/>
      <c r="W6" s="3"/>
    </row>
    <row r="7" spans="1:23" x14ac:dyDescent="0.2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  <c r="T7" s="7"/>
      <c r="U7" s="3"/>
      <c r="V7" s="7"/>
      <c r="W7" s="3"/>
    </row>
    <row r="8" spans="1:23" x14ac:dyDescent="0.2">
      <c r="A8" s="8" t="s">
        <v>47</v>
      </c>
      <c r="B8" s="7">
        <f>[1]vivienda!C6</f>
        <v>1117412.3739680084</v>
      </c>
      <c r="C8" s="9">
        <f>+B8/B$5*100</f>
        <v>56.648961304802192</v>
      </c>
      <c r="D8" s="7">
        <f>[1]vivienda!E6</f>
        <v>501433.68205225805</v>
      </c>
      <c r="E8" s="9">
        <f>+D8/D$5*100</f>
        <v>98.113438630756093</v>
      </c>
      <c r="F8" s="7">
        <f>[1]vivienda!G6</f>
        <v>528624.31214757427</v>
      </c>
      <c r="G8" s="9">
        <f>+F8/F$5*100</f>
        <v>44.569685382593697</v>
      </c>
      <c r="H8" s="7">
        <f>[1]vivienda!I6</f>
        <v>794.23967687182233</v>
      </c>
      <c r="I8" s="9">
        <f>+H8/H$5*100</f>
        <v>8.5554100501659711</v>
      </c>
      <c r="J8" s="7">
        <f>[1]vivienda!K6</f>
        <v>19575.319352281247</v>
      </c>
      <c r="K8" s="9">
        <f>+J8/J$5*100</f>
        <v>45.267141548560843</v>
      </c>
      <c r="L8" s="7">
        <f>[1]vivienda!M6</f>
        <v>5740.1867555736271</v>
      </c>
      <c r="M8" s="9">
        <f>+L8/L$5*100</f>
        <v>12.510934981280394</v>
      </c>
      <c r="N8" s="7">
        <f>[1]vivienda!O6</f>
        <v>30319.188509840555</v>
      </c>
      <c r="O8" s="9">
        <f>+N8/N$5*100</f>
        <v>90.745324549575372</v>
      </c>
      <c r="P8" s="7">
        <f>[1]vivienda!Q6</f>
        <v>2413.1133102205531</v>
      </c>
      <c r="Q8" s="9">
        <f>+P8/P$5*100</f>
        <v>60.520335031932518</v>
      </c>
      <c r="R8" s="7">
        <f>[1]vivienda!S6</f>
        <v>2372.2666987696516</v>
      </c>
      <c r="S8" s="9">
        <f>+R8/R$5*100</f>
        <v>100</v>
      </c>
      <c r="T8" s="7">
        <f>[1]vivienda!U6</f>
        <v>22839.939054823535</v>
      </c>
      <c r="U8" s="9">
        <f>+T8/T$5*100</f>
        <v>34.046177588512698</v>
      </c>
      <c r="V8" s="7">
        <f>[1]vivienda!W6</f>
        <v>3300.1264098026022</v>
      </c>
      <c r="W8" s="9">
        <f>+V8/V$5*100</f>
        <v>4.7065494265393717</v>
      </c>
    </row>
    <row r="9" spans="1:23" x14ac:dyDescent="0.2">
      <c r="A9" s="10" t="s">
        <v>48</v>
      </c>
      <c r="B9" s="7">
        <f>[1]vivienda!C7</f>
        <v>288209.56778868049</v>
      </c>
      <c r="C9" s="9">
        <f t="shared" ref="C9:E12" si="0">+B9/B$5*100</f>
        <v>14.611233089675954</v>
      </c>
      <c r="D9" s="7">
        <f>[1]vivienda!E7</f>
        <v>231536.59912980587</v>
      </c>
      <c r="E9" s="9">
        <f t="shared" si="0"/>
        <v>45.303801325274144</v>
      </c>
      <c r="F9" s="7">
        <f>[1]vivienda!G7</f>
        <v>33500.754481874479</v>
      </c>
      <c r="G9" s="9">
        <f t="shared" ref="G9" si="1">+F9/F$5*100</f>
        <v>2.8245354082765539</v>
      </c>
      <c r="H9" s="7">
        <f>[1]vivienda!I7</f>
        <v>0</v>
      </c>
      <c r="I9" s="9">
        <f t="shared" ref="I9" si="2">+H9/H$5*100</f>
        <v>0</v>
      </c>
      <c r="J9" s="7">
        <f>[1]vivienda!K7</f>
        <v>0</v>
      </c>
      <c r="K9" s="9">
        <f t="shared" ref="K9" si="3">+J9/J$5*100</f>
        <v>0</v>
      </c>
      <c r="L9" s="7">
        <f>[1]vivienda!M7</f>
        <v>0</v>
      </c>
      <c r="M9" s="9">
        <f t="shared" ref="M9" si="4">+L9/L$5*100</f>
        <v>0</v>
      </c>
      <c r="N9" s="7">
        <f>[1]vivienda!O7</f>
        <v>17214.233841455462</v>
      </c>
      <c r="O9" s="9">
        <f t="shared" ref="O9" si="5">+N9/N$5*100</f>
        <v>51.522198105933889</v>
      </c>
      <c r="P9" s="7">
        <f>[1]vivienda!Q7</f>
        <v>824.63395647690845</v>
      </c>
      <c r="Q9" s="9">
        <f t="shared" ref="Q9" si="6">+P9/P$5*100</f>
        <v>20.681632774272487</v>
      </c>
      <c r="R9" s="7">
        <f>[1]vivienda!S7</f>
        <v>206.15848911922711</v>
      </c>
      <c r="S9" s="9">
        <f t="shared" ref="S9" si="7">+R9/R$5*100</f>
        <v>8.6903588549360329</v>
      </c>
      <c r="T9" s="7">
        <f>[1]vivienda!U7</f>
        <v>4721.029400830299</v>
      </c>
      <c r="U9" s="9">
        <f t="shared" ref="U9" si="8">+T9/T$5*100</f>
        <v>7.0373657738510076</v>
      </c>
      <c r="V9" s="7">
        <f>[1]vivienda!W7</f>
        <v>206.15848911922711</v>
      </c>
      <c r="W9" s="9">
        <f t="shared" ref="W9" si="9">+V9/V$5*100</f>
        <v>0.29401756122377148</v>
      </c>
    </row>
    <row r="10" spans="1:23" x14ac:dyDescent="0.2">
      <c r="A10" s="10" t="s">
        <v>49</v>
      </c>
      <c r="B10" s="7">
        <f>[1]vivienda!C8</f>
        <v>181536.45149383633</v>
      </c>
      <c r="C10" s="9">
        <f t="shared" si="0"/>
        <v>9.2032732549459499</v>
      </c>
      <c r="D10" s="36">
        <f>[1]vivienda!E8</f>
        <v>0</v>
      </c>
      <c r="E10" s="9">
        <f t="shared" si="0"/>
        <v>0</v>
      </c>
      <c r="F10" s="7">
        <f>[1]vivienda!G8</f>
        <v>176308.53100863975</v>
      </c>
      <c r="G10" s="9">
        <f t="shared" ref="G10" si="10">+F10/F$5*100</f>
        <v>14.865029051347609</v>
      </c>
      <c r="H10" s="7">
        <f>[1]vivienda!I8</f>
        <v>0</v>
      </c>
      <c r="I10" s="9">
        <f t="shared" ref="I10" si="11">+H10/H$5*100</f>
        <v>0</v>
      </c>
      <c r="J10" s="7">
        <f>[1]vivienda!K8</f>
        <v>946.78874928758955</v>
      </c>
      <c r="K10" s="9">
        <f t="shared" ref="K10" si="12">+J10/J$5*100</f>
        <v>2.1894110414904477</v>
      </c>
      <c r="L10" s="7">
        <f>[1]vivienda!M8</f>
        <v>0</v>
      </c>
      <c r="M10" s="9">
        <f t="shared" ref="M10" si="13">+L10/L$5*100</f>
        <v>0</v>
      </c>
      <c r="N10" s="7">
        <f>[1]vivienda!O8</f>
        <v>0</v>
      </c>
      <c r="O10" s="9">
        <f t="shared" ref="O10" si="14">+N10/N$5*100</f>
        <v>0</v>
      </c>
      <c r="P10" s="7">
        <f>[1]vivienda!Q8</f>
        <v>0</v>
      </c>
      <c r="Q10" s="9">
        <f t="shared" ref="Q10" si="15">+P10/P$5*100</f>
        <v>0</v>
      </c>
      <c r="R10" s="7">
        <f>[1]vivienda!S8</f>
        <v>0</v>
      </c>
      <c r="S10" s="9">
        <f t="shared" ref="S10" si="16">+R10/R$5*100</f>
        <v>0</v>
      </c>
      <c r="T10" s="7">
        <f>[1]vivienda!U8</f>
        <v>4075.3080947596236</v>
      </c>
      <c r="U10" s="9">
        <f t="shared" ref="U10" si="17">+T10/T$5*100</f>
        <v>6.07482632896025</v>
      </c>
      <c r="V10" s="7">
        <f>[1]vivienda!W8</f>
        <v>205.823641149476</v>
      </c>
      <c r="W10" s="9">
        <f t="shared" ref="W10" si="18">+V10/V$5*100</f>
        <v>0.29354001026835086</v>
      </c>
    </row>
    <row r="11" spans="1:23" x14ac:dyDescent="0.2">
      <c r="A11" s="10" t="s">
        <v>50</v>
      </c>
      <c r="B11" s="7">
        <f>[1]vivienda!C9</f>
        <v>647666.35468548967</v>
      </c>
      <c r="C11" s="9">
        <f t="shared" si="0"/>
        <v>32.834454960180196</v>
      </c>
      <c r="D11" s="7">
        <f>[1]vivienda!E9</f>
        <v>269897.0829224448</v>
      </c>
      <c r="E11" s="9">
        <f t="shared" si="0"/>
        <v>52.809637305480507</v>
      </c>
      <c r="F11" s="7">
        <f>[1]vivienda!G9</f>
        <v>318815.0266570524</v>
      </c>
      <c r="G11" s="9">
        <f t="shared" ref="G11" si="19">+F11/F$5*100</f>
        <v>26.880120922968885</v>
      </c>
      <c r="H11" s="7">
        <f>[1]vivienda!I9</f>
        <v>794.23967687182233</v>
      </c>
      <c r="I11" s="9">
        <f t="shared" ref="I11" si="20">+H11/H$5*100</f>
        <v>8.5554100501659711</v>
      </c>
      <c r="J11" s="7">
        <f>[1]vivienda!K9</f>
        <v>18628.530602993658</v>
      </c>
      <c r="K11" s="9">
        <f t="shared" ref="K11" si="21">+J11/J$5*100</f>
        <v>43.077730507070399</v>
      </c>
      <c r="L11" s="7">
        <f>[1]vivienda!M9</f>
        <v>5740.1867555736271</v>
      </c>
      <c r="M11" s="9">
        <f t="shared" ref="M11" si="22">+L11/L$5*100</f>
        <v>12.510934981280394</v>
      </c>
      <c r="N11" s="7">
        <f>[1]vivienda!O9</f>
        <v>13104.954668385073</v>
      </c>
      <c r="O11" s="9">
        <f t="shared" ref="O11" si="23">+N11/N$5*100</f>
        <v>39.223126443641434</v>
      </c>
      <c r="P11" s="7">
        <f>[1]vivienda!Q9</f>
        <v>1588.4793537436447</v>
      </c>
      <c r="Q11" s="9">
        <f t="shared" ref="Q11" si="24">+P11/P$5*100</f>
        <v>39.838702257660032</v>
      </c>
      <c r="R11" s="7">
        <f>[1]vivienda!S9</f>
        <v>2166.1082096504247</v>
      </c>
      <c r="S11" s="9">
        <f t="shared" ref="S11" si="25">+R11/R$5*100</f>
        <v>91.309641145063978</v>
      </c>
      <c r="T11" s="7">
        <f>[1]vivienda!U9</f>
        <v>14043.601559233581</v>
      </c>
      <c r="U11" s="9">
        <f t="shared" ref="U11" si="26">+T11/T$5*100</f>
        <v>20.933985485701395</v>
      </c>
      <c r="V11" s="7">
        <f>[1]vivienda!W9</f>
        <v>2888.1442795338994</v>
      </c>
      <c r="W11" s="9">
        <f t="shared" ref="W11" si="27">+V11/V$5*100</f>
        <v>4.1189918550472502</v>
      </c>
    </row>
    <row r="12" spans="1:23" x14ac:dyDescent="0.2">
      <c r="A12" s="8" t="s">
        <v>51</v>
      </c>
      <c r="B12" s="7">
        <f>[1]vivienda!C10</f>
        <v>855108.12460892717</v>
      </c>
      <c r="C12" s="9">
        <f t="shared" si="0"/>
        <v>43.351038695209546</v>
      </c>
      <c r="D12" s="7">
        <f>[1]vivienda!E10</f>
        <v>9641.7517008828745</v>
      </c>
      <c r="E12" s="9">
        <f t="shared" si="0"/>
        <v>1.8865613692439835</v>
      </c>
      <c r="F12" s="7">
        <f>[1]vivienda!G10</f>
        <v>657438.15970917698</v>
      </c>
      <c r="G12" s="9">
        <f t="shared" ref="G12" si="28">+F12/F$5*100</f>
        <v>55.430314617405109</v>
      </c>
      <c r="H12" s="7">
        <f>[1]vivienda!I10</f>
        <v>8489.2391068997931</v>
      </c>
      <c r="I12" s="9">
        <f t="shared" ref="I12" si="29">+H12/H$5*100</f>
        <v>91.44458994983404</v>
      </c>
      <c r="J12" s="7">
        <f>[1]vivienda!K10</f>
        <v>23668.67327155505</v>
      </c>
      <c r="K12" s="9">
        <f t="shared" ref="K12" si="30">+J12/J$5*100</f>
        <v>54.732858451438851</v>
      </c>
      <c r="L12" s="7">
        <f>[1]vivienda!M10</f>
        <v>40141.170346532905</v>
      </c>
      <c r="M12" s="9">
        <f t="shared" ref="M12" si="31">+L12/L$5*100</f>
        <v>87.489065018719543</v>
      </c>
      <c r="N12" s="7">
        <f>[1]vivienda!O10</f>
        <v>3092.106959466812</v>
      </c>
      <c r="O12" s="9">
        <f t="shared" ref="O12" si="32">+N12/N$5*100</f>
        <v>9.2546754504245854</v>
      </c>
      <c r="P12" s="7">
        <f>[1]vivienda!Q10</f>
        <v>1574.1635430012861</v>
      </c>
      <c r="Q12" s="9">
        <f t="shared" ref="Q12" si="33">+P12/P$5*100</f>
        <v>39.479664968067482</v>
      </c>
      <c r="R12" s="7">
        <f>[1]vivienda!S10</f>
        <v>0</v>
      </c>
      <c r="S12" s="9">
        <f t="shared" ref="S12" si="34">+R12/R$5*100</f>
        <v>0</v>
      </c>
      <c r="T12" s="7">
        <f>[1]vivienda!U10</f>
        <v>44245.239583643423</v>
      </c>
      <c r="U12" s="9">
        <f t="shared" ref="U12" si="35">+T12/T$5*100</f>
        <v>65.953822411486911</v>
      </c>
      <c r="V12" s="7">
        <f>[1]vivienda!W10</f>
        <v>66817.620387751289</v>
      </c>
      <c r="W12" s="9">
        <f t="shared" ref="W12" si="36">+V12/V$5*100</f>
        <v>95.293450573460618</v>
      </c>
    </row>
    <row r="13" spans="1:23" x14ac:dyDescent="0.2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  <c r="T13" s="7"/>
      <c r="U13" s="3"/>
      <c r="V13" s="7"/>
      <c r="W13" s="3"/>
    </row>
    <row r="14" spans="1:23" x14ac:dyDescent="0.2">
      <c r="A14" s="4" t="s">
        <v>71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">
      <c r="A15" s="8" t="s">
        <v>52</v>
      </c>
      <c r="B15" s="7">
        <f>[1]vivienda!C12</f>
        <v>279661.42920685146</v>
      </c>
      <c r="C15" s="9">
        <f t="shared" ref="C15:E19" si="37">+B15/B$5*100</f>
        <v>14.177871885673406</v>
      </c>
      <c r="D15" s="7">
        <f>[1]vivienda!E12</f>
        <v>38114.656080407301</v>
      </c>
      <c r="E15" s="9">
        <f t="shared" si="37"/>
        <v>7.4577358963446931</v>
      </c>
      <c r="F15" s="7">
        <f>[1]vivienda!G12</f>
        <v>170082.46489934647</v>
      </c>
      <c r="G15" s="9">
        <f t="shared" ref="G15" si="38">+F15/F$5*100</f>
        <v>14.340093286408814</v>
      </c>
      <c r="H15" s="7">
        <f>[1]vivienda!I12</f>
        <v>2305.0251879661691</v>
      </c>
      <c r="I15" s="9">
        <f t="shared" ref="I15" si="39">+H15/H$5*100</f>
        <v>24.829325747968188</v>
      </c>
      <c r="J15" s="7">
        <f>[1]vivienda!K12</f>
        <v>8758.1788250767277</v>
      </c>
      <c r="K15" s="9">
        <f t="shared" ref="K15" si="40">+J15/J$5*100</f>
        <v>20.252937561202781</v>
      </c>
      <c r="L15" s="7">
        <f>[1]vivienda!M12</f>
        <v>16792.166684029489</v>
      </c>
      <c r="M15" s="9">
        <f t="shared" ref="M15" si="41">+L15/L$5*100</f>
        <v>36.599106357423992</v>
      </c>
      <c r="N15" s="7">
        <f>[1]vivienda!O12</f>
        <v>3502.9768584210678</v>
      </c>
      <c r="O15" s="9">
        <f t="shared" ref="O15" si="42">+N15/N$5*100</f>
        <v>10.484408967736698</v>
      </c>
      <c r="P15" s="7">
        <f>[1]vivienda!Q12</f>
        <v>714.322274608886</v>
      </c>
      <c r="Q15" s="9">
        <f t="shared" ref="Q15" si="43">+P15/P$5*100</f>
        <v>17.915040788594659</v>
      </c>
      <c r="R15" s="7">
        <f>[1]vivienda!S12</f>
        <v>433.2216419300849</v>
      </c>
      <c r="S15" s="9">
        <f t="shared" ref="S15" si="44">+R15/R$5*100</f>
        <v>18.261928229012796</v>
      </c>
      <c r="T15" s="7">
        <f>[1]vivienda!U12</f>
        <v>18278.008141796199</v>
      </c>
      <c r="U15" s="9">
        <f t="shared" ref="U15" si="45">+T15/T$5*100</f>
        <v>27.245970738632618</v>
      </c>
      <c r="V15" s="7">
        <f>[1]vivienda!W12</f>
        <v>20680.408613271258</v>
      </c>
      <c r="W15" s="9">
        <f t="shared" ref="W15" si="46">+V15/V$5*100</f>
        <v>29.493829390981951</v>
      </c>
    </row>
    <row r="16" spans="1:23" x14ac:dyDescent="0.2">
      <c r="A16" s="8" t="s">
        <v>53</v>
      </c>
      <c r="B16" s="7">
        <f>[1]vivienda!C13</f>
        <v>1096382.3420324924</v>
      </c>
      <c r="C16" s="9">
        <f t="shared" si="37"/>
        <v>55.582811069573182</v>
      </c>
      <c r="D16" s="7">
        <f>[1]vivienda!E13</f>
        <v>209744.01976097986</v>
      </c>
      <c r="E16" s="9">
        <f t="shared" si="37"/>
        <v>41.039738149944093</v>
      </c>
      <c r="F16" s="7">
        <f>[1]vivienda!G13</f>
        <v>716901.60715401836</v>
      </c>
      <c r="G16" s="9">
        <f t="shared" ref="G16" si="47">+F16/F$5*100</f>
        <v>60.443831936754414</v>
      </c>
      <c r="H16" s="7">
        <f>[1]vivienda!I13</f>
        <v>6416.2523304478436</v>
      </c>
      <c r="I16" s="9">
        <f t="shared" ref="I16" si="48">+H16/H$5*100</f>
        <v>69.114741142771294</v>
      </c>
      <c r="J16" s="7">
        <f>[1]vivienda!K13</f>
        <v>25229.045759651064</v>
      </c>
      <c r="K16" s="9">
        <f t="shared" ref="K16" si="49">+J16/J$5*100</f>
        <v>58.341157300412213</v>
      </c>
      <c r="L16" s="7">
        <f>[1]vivienda!M13</f>
        <v>27603.769852419991</v>
      </c>
      <c r="M16" s="9">
        <f t="shared" ref="M16" si="50">+L16/L$5*100</f>
        <v>60.163368295731189</v>
      </c>
      <c r="N16" s="7">
        <f>[1]vivienda!O13</f>
        <v>19207.849056746971</v>
      </c>
      <c r="O16" s="9">
        <f t="shared" ref="O16" si="51">+N16/N$5*100</f>
        <v>57.489088007353317</v>
      </c>
      <c r="P16" s="7">
        <f>[1]vivienda!Q13</f>
        <v>2633.5744475636411</v>
      </c>
      <c r="Q16" s="9">
        <f t="shared" ref="Q16" si="52">+P16/P$5*100</f>
        <v>66.049450402111759</v>
      </c>
      <c r="R16" s="7">
        <f>[1]vivienda!S13</f>
        <v>1939.0450568395665</v>
      </c>
      <c r="S16" s="9">
        <f t="shared" ref="S16" si="53">+R16/R$5*100</f>
        <v>81.738071770987204</v>
      </c>
      <c r="T16" s="7">
        <f>[1]vivienda!U13</f>
        <v>40132.654095283411</v>
      </c>
      <c r="U16" s="9">
        <f t="shared" ref="U16" si="54">+T16/T$5*100</f>
        <v>59.823428825560285</v>
      </c>
      <c r="V16" s="7">
        <f>[1]vivienda!W13</f>
        <v>46574.524518499398</v>
      </c>
      <c r="W16" s="9">
        <f t="shared" ref="W16" si="55">+V16/V$5*100</f>
        <v>66.423304577899216</v>
      </c>
    </row>
    <row r="17" spans="1:23" x14ac:dyDescent="0.2">
      <c r="A17" s="8" t="s">
        <v>54</v>
      </c>
      <c r="B17" s="7">
        <f>[1]vivienda!C14</f>
        <v>421314.68519984552</v>
      </c>
      <c r="C17" s="9">
        <f t="shared" si="37"/>
        <v>21.359204403901007</v>
      </c>
      <c r="D17" s="7">
        <f>[1]vivienda!E14</f>
        <v>168889.96077052955</v>
      </c>
      <c r="E17" s="9">
        <f t="shared" si="37"/>
        <v>33.045994703808582</v>
      </c>
      <c r="F17" s="7">
        <f>[1]vivienda!G14</f>
        <v>224299.50546752903</v>
      </c>
      <c r="G17" s="9">
        <f t="shared" ref="G17" si="56">+F17/F$5*100</f>
        <v>18.911272448945379</v>
      </c>
      <c r="H17" s="7">
        <f>[1]vivienda!I14</f>
        <v>562.20126535760221</v>
      </c>
      <c r="I17" s="9">
        <f t="shared" ref="I17" si="57">+H17/H$5*100</f>
        <v>6.0559331092605326</v>
      </c>
      <c r="J17" s="7">
        <f>[1]vivienda!K14</f>
        <v>7812.6958993415446</v>
      </c>
      <c r="K17" s="9">
        <f t="shared" ref="K17" si="58">+J17/J$5*100</f>
        <v>18.066546184348216</v>
      </c>
      <c r="L17" s="7">
        <f>[1]vivienda!M14</f>
        <v>923.21930029933969</v>
      </c>
      <c r="M17" s="9">
        <f t="shared" ref="M17" si="59">+L17/L$5*100</f>
        <v>2.0121883017644038</v>
      </c>
      <c r="N17" s="7">
        <f>[1]vivienda!O14</f>
        <v>8421.8887556090467</v>
      </c>
      <c r="O17" s="9">
        <f t="shared" ref="O17" si="60">+N17/N$5*100</f>
        <v>25.206711195456784</v>
      </c>
      <c r="P17" s="7">
        <f>[1]vivienda!Q14</f>
        <v>433.2216419300849</v>
      </c>
      <c r="Q17" s="9">
        <f t="shared" ref="Q17" si="61">+P17/P$5*100</f>
        <v>10.865100615725462</v>
      </c>
      <c r="R17" s="7">
        <f>[1]vivienda!S14</f>
        <v>0</v>
      </c>
      <c r="S17" s="9">
        <f t="shared" ref="S17" si="62">+R17/R$5*100</f>
        <v>0</v>
      </c>
      <c r="T17" s="7">
        <f>[1]vivienda!U14</f>
        <v>7109.1784334674103</v>
      </c>
      <c r="U17" s="9">
        <f t="shared" ref="U17" si="63">+T17/T$5*100</f>
        <v>10.597241563266772</v>
      </c>
      <c r="V17" s="7">
        <f>[1]vivienda!W14</f>
        <v>2862.8136657830673</v>
      </c>
      <c r="W17" s="9">
        <f t="shared" ref="W17" si="64">+V17/V$5*100</f>
        <v>4.0828660311185843</v>
      </c>
    </row>
    <row r="18" spans="1:23" x14ac:dyDescent="0.2">
      <c r="A18" s="8" t="s">
        <v>55</v>
      </c>
      <c r="B18" s="7">
        <f>[1]vivienda!C15</f>
        <v>166510.79514936008</v>
      </c>
      <c r="C18" s="9">
        <f t="shared" si="37"/>
        <v>8.4415241955410831</v>
      </c>
      <c r="D18" s="7">
        <f>[1]vivienda!E15</f>
        <v>93564.010731473187</v>
      </c>
      <c r="E18" s="9">
        <f t="shared" si="37"/>
        <v>18.307280012340886</v>
      </c>
      <c r="F18" s="7">
        <f>[1]vivienda!G15</f>
        <v>68507.070668409579</v>
      </c>
      <c r="G18" s="9">
        <f t="shared" ref="G18" si="65">+F18/F$5*100</f>
        <v>5.7760086246690401</v>
      </c>
      <c r="H18" s="7">
        <f>[1]vivienda!I15</f>
        <v>0</v>
      </c>
      <c r="I18" s="9">
        <f t="shared" ref="I18" si="66">+H18/H$5*100</f>
        <v>0</v>
      </c>
      <c r="J18" s="7">
        <f>[1]vivienda!K15</f>
        <v>1444.0721397669499</v>
      </c>
      <c r="K18" s="9">
        <f t="shared" ref="K18" si="67">+J18/J$5*100</f>
        <v>3.3393589540364643</v>
      </c>
      <c r="L18" s="7">
        <f>[1]vivienda!M15</f>
        <v>0</v>
      </c>
      <c r="M18" s="9">
        <f t="shared" ref="M18" si="68">+L18/L$5*100</f>
        <v>0</v>
      </c>
      <c r="N18" s="7">
        <f>[1]vivienda!O15</f>
        <v>2072.4223094110303</v>
      </c>
      <c r="O18" s="9">
        <f t="shared" ref="O18" si="69">+N18/N$5*100</f>
        <v>6.2027595168071823</v>
      </c>
      <c r="P18" s="7">
        <f>[1]vivienda!Q15</f>
        <v>0</v>
      </c>
      <c r="Q18" s="9">
        <f t="shared" ref="Q18" si="70">+P18/P$5*100</f>
        <v>0</v>
      </c>
      <c r="R18" s="7">
        <f>[1]vivienda!S15</f>
        <v>0</v>
      </c>
      <c r="S18" s="9">
        <f t="shared" ref="S18" si="71">+R18/R$5*100</f>
        <v>0</v>
      </c>
      <c r="T18" s="7">
        <f>[1]vivienda!U15</f>
        <v>923.21930029933969</v>
      </c>
      <c r="U18" s="9">
        <f t="shared" ref="U18" si="72">+T18/T$5*100</f>
        <v>1.376189672646944</v>
      </c>
      <c r="V18" s="7">
        <f>[1]vivienda!W15</f>
        <v>0</v>
      </c>
      <c r="W18" s="9">
        <f t="shared" ref="W18" si="73">+V18/V$5*100</f>
        <v>0</v>
      </c>
    </row>
    <row r="19" spans="1:23" x14ac:dyDescent="0.2">
      <c r="A19" s="8" t="s">
        <v>56</v>
      </c>
      <c r="B19" s="7">
        <f>[1]vivienda!C16</f>
        <v>8651.2469884031889</v>
      </c>
      <c r="C19" s="9">
        <f t="shared" si="37"/>
        <v>0.43858844532391933</v>
      </c>
      <c r="D19" s="7">
        <f>[1]vivienda!E16</f>
        <v>762.78640974114023</v>
      </c>
      <c r="E19" s="9">
        <f t="shared" si="37"/>
        <v>0.14925123755989045</v>
      </c>
      <c r="F19" s="7">
        <f>[1]vivienda!G16</f>
        <v>6271.8236674454529</v>
      </c>
      <c r="G19" s="9">
        <f t="shared" ref="G19" si="74">+F19/F$5*100</f>
        <v>0.52879370322096053</v>
      </c>
      <c r="H19" s="7">
        <f>[1]vivienda!I16</f>
        <v>0</v>
      </c>
      <c r="I19" s="9">
        <f t="shared" ref="I19" si="75">+H19/H$5*100</f>
        <v>0</v>
      </c>
      <c r="J19" s="7">
        <f>[1]vivienda!K16</f>
        <v>0</v>
      </c>
      <c r="K19" s="9">
        <f t="shared" ref="K19" si="76">+J19/J$5*100</f>
        <v>0</v>
      </c>
      <c r="L19" s="7">
        <f>[1]vivienda!M16</f>
        <v>562.20126535760221</v>
      </c>
      <c r="M19" s="9">
        <f t="shared" ref="M19" si="77">+L19/L$5*100</f>
        <v>1.2253370450801022</v>
      </c>
      <c r="N19" s="7">
        <f>[1]vivienda!O16</f>
        <v>206.15848911922711</v>
      </c>
      <c r="O19" s="9">
        <f t="shared" ref="O19" si="78">+N19/N$5*100</f>
        <v>0.61703231264591496</v>
      </c>
      <c r="P19" s="7">
        <f>[1]vivienda!Q16</f>
        <v>206.15848911922711</v>
      </c>
      <c r="Q19" s="9">
        <f t="shared" ref="Q19" si="79">+P19/P$5*100</f>
        <v>5.1704081935681216</v>
      </c>
      <c r="R19" s="7">
        <f>[1]vivienda!S16</f>
        <v>0</v>
      </c>
      <c r="S19" s="9">
        <f t="shared" ref="S19" si="80">+R19/R$5*100</f>
        <v>0</v>
      </c>
      <c r="T19" s="7">
        <f>[1]vivienda!U16</f>
        <v>642.11866762053853</v>
      </c>
      <c r="U19" s="9">
        <f t="shared" ref="U19" si="81">+T19/T$5*100</f>
        <v>0.95716919989289884</v>
      </c>
      <c r="V19" s="7">
        <f>[1]vivienda!W16</f>
        <v>0</v>
      </c>
      <c r="W19" s="9">
        <f t="shared" ref="W19" si="82">+V19/V$5*100</f>
        <v>0</v>
      </c>
    </row>
    <row r="20" spans="1:23" x14ac:dyDescent="0.2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  <c r="T20" s="7"/>
      <c r="U20" s="3"/>
      <c r="V20" s="7"/>
      <c r="W20" s="3"/>
    </row>
    <row r="21" spans="1:23" x14ac:dyDescent="0.2">
      <c r="A21" s="29" t="s">
        <v>72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">
      <c r="A22" s="8" t="s">
        <v>57</v>
      </c>
      <c r="B22" s="7">
        <f>[1]vivienda!C18</f>
        <v>1307798.300279014</v>
      </c>
      <c r="C22" s="9">
        <f t="shared" ref="C22:E23" si="83">+B22/B$5*100</f>
        <v>66.300872473704146</v>
      </c>
      <c r="D22" s="7">
        <f>[1]vivienda!E18</f>
        <v>299702.36504759884</v>
      </c>
      <c r="E22" s="9">
        <f t="shared" si="83"/>
        <v>58.641512632822227</v>
      </c>
      <c r="F22" s="7">
        <f>[1]vivienda!G18</f>
        <v>811976.50432272896</v>
      </c>
      <c r="G22" s="9">
        <f t="shared" ref="G22" si="84">+F22/F$5*100</f>
        <v>68.459842848883852</v>
      </c>
      <c r="H22" s="7">
        <f>[1]vivienda!I18</f>
        <v>7725.8546111263258</v>
      </c>
      <c r="I22" s="9">
        <f t="shared" ref="I22" si="85">+H22/H$5*100</f>
        <v>83.221546481388415</v>
      </c>
      <c r="J22" s="7">
        <f>[1]vivienda!K18</f>
        <v>32478.634697786511</v>
      </c>
      <c r="K22" s="9">
        <f t="shared" ref="K22" si="86">+J22/J$5*100</f>
        <v>75.105541202696514</v>
      </c>
      <c r="L22" s="7">
        <f>[1]vivienda!M18</f>
        <v>32267.295237057624</v>
      </c>
      <c r="M22" s="9">
        <f t="shared" ref="M22" si="87">+L22/L$5*100</f>
        <v>70.327682690920497</v>
      </c>
      <c r="N22" s="7">
        <f>[1]vivienda!O18</f>
        <v>19094.7454986751</v>
      </c>
      <c r="O22" s="9">
        <f t="shared" ref="O22" si="88">+N22/N$5*100</f>
        <v>57.150569082890271</v>
      </c>
      <c r="P22" s="7">
        <f>[1]vivienda!Q18</f>
        <v>3059.0822942191371</v>
      </c>
      <c r="Q22" s="9">
        <f t="shared" ref="Q22" si="89">+P22/P$5*100</f>
        <v>76.721090780222767</v>
      </c>
      <c r="R22" s="7">
        <f>[1]vivienda!S18</f>
        <v>1505.8234149094817</v>
      </c>
      <c r="S22" s="9">
        <f t="shared" ref="S22" si="90">+R22/R$5*100</f>
        <v>63.476143541974409</v>
      </c>
      <c r="T22" s="7">
        <f>[1]vivienda!U18</f>
        <v>42763.941822277236</v>
      </c>
      <c r="U22" s="9">
        <f t="shared" ref="U22" si="91">+T22/T$5*100</f>
        <v>63.745737419496152</v>
      </c>
      <c r="V22" s="7">
        <f>[1]vivienda!W18</f>
        <v>57224.053332678275</v>
      </c>
      <c r="W22" s="9">
        <f t="shared" ref="W22" si="92">+V22/V$5*100</f>
        <v>81.611369369722198</v>
      </c>
    </row>
    <row r="23" spans="1:23" x14ac:dyDescent="0.2">
      <c r="A23" s="8" t="s">
        <v>58</v>
      </c>
      <c r="B23" s="7">
        <f>[1]vivienda!C19</f>
        <v>664722.19829788827</v>
      </c>
      <c r="C23" s="9">
        <f t="shared" si="83"/>
        <v>33.699127526305887</v>
      </c>
      <c r="D23" s="7">
        <f>[1]vivienda!E19</f>
        <v>211373.0687055345</v>
      </c>
      <c r="E23" s="9">
        <f t="shared" si="83"/>
        <v>41.35848736717638</v>
      </c>
      <c r="F23" s="7">
        <f>[1]vivienda!G19</f>
        <v>374085.96753402945</v>
      </c>
      <c r="G23" s="9">
        <f t="shared" ref="G23" si="93">+F23/F$5*100</f>
        <v>31.540157151115551</v>
      </c>
      <c r="H23" s="7">
        <f>[1]vivienda!I19</f>
        <v>1557.6241726452893</v>
      </c>
      <c r="I23" s="9">
        <f t="shared" ref="I23" si="94">+H23/H$5*100</f>
        <v>16.778453518611595</v>
      </c>
      <c r="J23" s="7">
        <f>[1]vivienda!K19</f>
        <v>10765.35792604979</v>
      </c>
      <c r="K23" s="9">
        <f t="shared" ref="K23" si="95">+J23/J$5*100</f>
        <v>24.894458797303191</v>
      </c>
      <c r="L23" s="7">
        <f>[1]vivienda!M19</f>
        <v>13614.061865048807</v>
      </c>
      <c r="M23" s="9">
        <f t="shared" ref="M23" si="96">+L23/L$5*100</f>
        <v>29.672317309079205</v>
      </c>
      <c r="N23" s="7">
        <f>[1]vivienda!O19</f>
        <v>14316.549970632239</v>
      </c>
      <c r="O23" s="9">
        <f t="shared" ref="O23" si="97">+N23/N$5*100</f>
        <v>42.849430917109615</v>
      </c>
      <c r="P23" s="7">
        <f>[1]vivienda!Q19</f>
        <v>928.19455900270191</v>
      </c>
      <c r="Q23" s="9">
        <f t="shared" ref="Q23" si="98">+P23/P$5*100</f>
        <v>23.278909219777226</v>
      </c>
      <c r="R23" s="7">
        <f>[1]vivienda!S19</f>
        <v>866.4432838601698</v>
      </c>
      <c r="S23" s="9">
        <f t="shared" ref="S23" si="99">+R23/R$5*100</f>
        <v>36.523856458025591</v>
      </c>
      <c r="T23" s="7">
        <f>[1]vivienda!U19</f>
        <v>24321.236816189677</v>
      </c>
      <c r="U23" s="9">
        <f t="shared" ref="U23" si="100">+T23/T$5*100</f>
        <v>36.254262580503394</v>
      </c>
      <c r="V23" s="7">
        <f>[1]vivienda!W19</f>
        <v>12893.693464875558</v>
      </c>
      <c r="W23" s="9">
        <f t="shared" ref="W23" si="101">+V23/V$5*100</f>
        <v>18.388630630277699</v>
      </c>
    </row>
    <row r="24" spans="1:23" x14ac:dyDescent="0.2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  <c r="T24" s="7"/>
      <c r="U24" s="3"/>
      <c r="V24" s="7"/>
      <c r="W24" s="3"/>
    </row>
    <row r="25" spans="1:23" x14ac:dyDescent="0.2">
      <c r="A25" s="4" t="s">
        <v>59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x14ac:dyDescent="0.2">
      <c r="A26" s="8" t="s">
        <v>60</v>
      </c>
      <c r="B26" s="7">
        <f>[1]vivienda!C21</f>
        <v>387549.15996104811</v>
      </c>
      <c r="C26" s="9">
        <f t="shared" ref="C26:E31" si="102">+B26/B$5*100</f>
        <v>19.647408492874412</v>
      </c>
      <c r="D26" s="7">
        <f>[1]vivienda!E21</f>
        <v>48771.188283311189</v>
      </c>
      <c r="E26" s="9">
        <f t="shared" si="102"/>
        <v>9.5428551368932819</v>
      </c>
      <c r="F26" s="7">
        <f>[1]vivienda!G21</f>
        <v>240089.99317288303</v>
      </c>
      <c r="G26" s="9">
        <f t="shared" ref="G26" si="103">+F26/F$5*100</f>
        <v>20.242609379337772</v>
      </c>
      <c r="H26" s="7">
        <f>[1]vivienda!I21</f>
        <v>3991.6289840389754</v>
      </c>
      <c r="I26" s="9">
        <f t="shared" ref="I26" si="104">+H26/H$5*100</f>
        <v>42.997125075749778</v>
      </c>
      <c r="J26" s="7">
        <f>[1]vivienda!K21</f>
        <v>4769.88518045821</v>
      </c>
      <c r="K26" s="9">
        <f t="shared" ref="K26" si="105">+J26/J$5*100</f>
        <v>11.030168333321313</v>
      </c>
      <c r="L26" s="7">
        <f>[1]vivienda!M21</f>
        <v>25553.680848526677</v>
      </c>
      <c r="M26" s="9">
        <f t="shared" ref="M26" si="106">+L26/L$5*100</f>
        <v>55.695128615438058</v>
      </c>
      <c r="N26" s="7">
        <f>[1]vivienda!O21</f>
        <v>3781.7824049346596</v>
      </c>
      <c r="O26" s="9">
        <f t="shared" ref="O26" si="107">+N26/N$5*100</f>
        <v>11.31887390720518</v>
      </c>
      <c r="P26" s="7">
        <f>[1]vivienda!Q21</f>
        <v>1260.5400595139008</v>
      </c>
      <c r="Q26" s="9">
        <f t="shared" ref="Q26" si="108">+P26/P$5*100</f>
        <v>31.614059066285972</v>
      </c>
      <c r="R26" s="7">
        <f>[1]vivienda!S21</f>
        <v>1299.6649257902548</v>
      </c>
      <c r="S26" s="9">
        <f t="shared" ref="S26" si="109">+R26/R$5*100</f>
        <v>54.785784687038387</v>
      </c>
      <c r="T26" s="7">
        <f>[1]vivienda!U21</f>
        <v>24233.112007364653</v>
      </c>
      <c r="U26" s="9">
        <f t="shared" ref="U26" si="110">+T26/T$5*100</f>
        <v>36.122900019333301</v>
      </c>
      <c r="V26" s="7">
        <f>[1]vivienda!W21</f>
        <v>33797.684094235992</v>
      </c>
      <c r="W26" s="9">
        <f t="shared" ref="W26" si="111">+V26/V$5*100</f>
        <v>48.201326536943199</v>
      </c>
    </row>
    <row r="27" spans="1:23" x14ac:dyDescent="0.2">
      <c r="A27" s="8" t="s">
        <v>61</v>
      </c>
      <c r="B27" s="7">
        <f>[1]vivienda!C22</f>
        <v>390815.1259838026</v>
      </c>
      <c r="C27" s="9">
        <f t="shared" si="102"/>
        <v>19.812981729001038</v>
      </c>
      <c r="D27" s="7">
        <f>[1]vivienda!E22</f>
        <v>72677.8830465965</v>
      </c>
      <c r="E27" s="9">
        <f t="shared" si="102"/>
        <v>14.220578459989403</v>
      </c>
      <c r="F27" s="7">
        <f>[1]vivienda!G22</f>
        <v>248837.2368483844</v>
      </c>
      <c r="G27" s="9">
        <f t="shared" ref="G27" si="112">+F27/F$5*100</f>
        <v>20.980112157063104</v>
      </c>
      <c r="H27" s="7">
        <f>[1]vivienda!I22</f>
        <v>2248.8050614304088</v>
      </c>
      <c r="I27" s="9">
        <f t="shared" ref="I27" si="113">+H27/H$5*100</f>
        <v>24.223732437042131</v>
      </c>
      <c r="J27" s="7">
        <f>[1]vivienda!K22</f>
        <v>9630.9805111395344</v>
      </c>
      <c r="K27" s="9">
        <f t="shared" ref="K27" si="114">+J27/J$5*100</f>
        <v>22.271256483914168</v>
      </c>
      <c r="L27" s="7">
        <f>[1]vivienda!M22</f>
        <v>12137.744819424977</v>
      </c>
      <c r="M27" s="9">
        <f t="shared" ref="M27" si="115">+L27/L$5*100</f>
        <v>26.454633398077259</v>
      </c>
      <c r="N27" s="7">
        <f>[1]vivienda!O22</f>
        <v>6192.1950861441483</v>
      </c>
      <c r="O27" s="9">
        <f t="shared" ref="O27" si="116">+N27/N$5*100</f>
        <v>18.533238532557007</v>
      </c>
      <c r="P27" s="7">
        <f>[1]vivienda!Q22</f>
        <v>955.79622657224263</v>
      </c>
      <c r="Q27" s="9">
        <f t="shared" ref="Q27" si="117">+P27/P$5*100</f>
        <v>23.971152788147396</v>
      </c>
      <c r="R27" s="7">
        <f>[1]vivienda!S22</f>
        <v>0</v>
      </c>
      <c r="S27" s="9">
        <f t="shared" ref="S27" si="118">+R27/R$5*100</f>
        <v>0</v>
      </c>
      <c r="T27" s="7">
        <f>[1]vivienda!U22</f>
        <v>21792.078712374161</v>
      </c>
      <c r="U27" s="9">
        <f t="shared" ref="U27" si="119">+T27/T$5*100</f>
        <v>32.484192715376324</v>
      </c>
      <c r="V27" s="7">
        <f>[1]vivienda!W22</f>
        <v>16342.405671743403</v>
      </c>
      <c r="W27" s="9">
        <f t="shared" ref="W27" si="120">+V27/V$5*100</f>
        <v>23.307089029725521</v>
      </c>
    </row>
    <row r="28" spans="1:23" x14ac:dyDescent="0.2">
      <c r="A28" s="8" t="s">
        <v>62</v>
      </c>
      <c r="B28" s="7">
        <f>[1]vivienda!C23</f>
        <v>392913.29485136934</v>
      </c>
      <c r="C28" s="9">
        <f t="shared" si="102"/>
        <v>19.919351668835919</v>
      </c>
      <c r="D28" s="7">
        <f>[1]vivienda!E23</f>
        <v>94970.694343093928</v>
      </c>
      <c r="E28" s="9">
        <f t="shared" si="102"/>
        <v>18.582519931679332</v>
      </c>
      <c r="F28" s="7">
        <f>[1]vivienda!G23</f>
        <v>252710.54698072636</v>
      </c>
      <c r="G28" s="9">
        <f t="shared" ref="G28" si="121">+F28/F$5*100</f>
        <v>21.30668096977314</v>
      </c>
      <c r="H28" s="7">
        <f>[1]vivienda!I23</f>
        <v>1485.4205656569418</v>
      </c>
      <c r="I28" s="9">
        <f t="shared" ref="I28" si="122">+H28/H$5*100</f>
        <v>16.000688968596506</v>
      </c>
      <c r="J28" s="7">
        <f>[1]vivienda!K23</f>
        <v>10604.56710391661</v>
      </c>
      <c r="K28" s="9">
        <f t="shared" ref="K28" si="123">+J28/J$5*100</f>
        <v>24.52263646458789</v>
      </c>
      <c r="L28" s="7">
        <f>[1]vivienda!M23</f>
        <v>6632.307261509477</v>
      </c>
      <c r="M28" s="9">
        <f t="shared" ref="M28" si="124">+L28/L$5*100</f>
        <v>14.455342388302995</v>
      </c>
      <c r="N28" s="7">
        <f>[1]vivienda!O23</f>
        <v>7175.6836801273166</v>
      </c>
      <c r="O28" s="9">
        <f t="shared" ref="O28" si="125">+N28/N$5*100</f>
        <v>21.476819678300458</v>
      </c>
      <c r="P28" s="7">
        <f>[1]vivienda!Q23</f>
        <v>794.23967687182233</v>
      </c>
      <c r="Q28" s="9">
        <f t="shared" ref="Q28" si="126">+P28/P$5*100</f>
        <v>19.919351128830016</v>
      </c>
      <c r="R28" s="7">
        <f>[1]vivienda!S23</f>
        <v>1072.6017729793969</v>
      </c>
      <c r="S28" s="9">
        <f t="shared" ref="S28" si="127">+R28/R$5*100</f>
        <v>45.21421531296162</v>
      </c>
      <c r="T28" s="7">
        <f>[1]vivienda!U23</f>
        <v>7656.8213860025771</v>
      </c>
      <c r="U28" s="9">
        <f t="shared" ref="U28" si="128">+T28/T$5*100</f>
        <v>11.413581272946168</v>
      </c>
      <c r="V28" s="7">
        <f>[1]vivienda!W23</f>
        <v>9810.4120804901559</v>
      </c>
      <c r="W28" s="9">
        <f t="shared" ref="W28" si="129">+V28/V$5*100</f>
        <v>13.991339608808417</v>
      </c>
    </row>
    <row r="29" spans="1:23" x14ac:dyDescent="0.2">
      <c r="A29" s="8" t="s">
        <v>63</v>
      </c>
      <c r="B29" s="7">
        <f>[1]vivienda!C24</f>
        <v>393870.96678328956</v>
      </c>
      <c r="C29" s="9">
        <f t="shared" si="102"/>
        <v>19.967902339544349</v>
      </c>
      <c r="D29" s="7">
        <f>[1]vivienda!E24</f>
        <v>121044.68739212776</v>
      </c>
      <c r="E29" s="9">
        <f t="shared" si="102"/>
        <v>23.684309477217941</v>
      </c>
      <c r="F29" s="7">
        <f>[1]vivienda!G24</f>
        <v>234266.719616157</v>
      </c>
      <c r="G29" s="9">
        <f t="shared" ref="G29" si="130">+F29/F$5*100</f>
        <v>19.751634098110827</v>
      </c>
      <c r="H29" s="7">
        <f>[1]vivienda!I24</f>
        <v>843.30189803640337</v>
      </c>
      <c r="I29" s="9">
        <f t="shared" ref="I29" si="131">+H29/H$5*100</f>
        <v>9.0838996638908007</v>
      </c>
      <c r="J29" s="7">
        <f>[1]vivienda!K24</f>
        <v>11561.793227074662</v>
      </c>
      <c r="K29" s="9">
        <f t="shared" ref="K29" si="132">+J29/J$5*100</f>
        <v>26.736183514890598</v>
      </c>
      <c r="L29" s="7">
        <f>[1]vivienda!M24</f>
        <v>1557.6241726452893</v>
      </c>
      <c r="M29" s="9">
        <f t="shared" ref="M29" si="133">+L29/L$5*100</f>
        <v>3.3948955981813662</v>
      </c>
      <c r="N29" s="7">
        <f>[1]vivienda!O24</f>
        <v>8398.5343701258971</v>
      </c>
      <c r="O29" s="9">
        <f t="shared" ref="O29" si="134">+N29/N$5*100</f>
        <v>25.136811524836094</v>
      </c>
      <c r="P29" s="7">
        <f>[1]vivienda!Q24</f>
        <v>543.47924833378852</v>
      </c>
      <c r="Q29" s="9">
        <f t="shared" ref="Q29" si="135">+P29/P$5*100</f>
        <v>13.630336401011157</v>
      </c>
      <c r="R29" s="7">
        <f>[1]vivienda!S24</f>
        <v>0</v>
      </c>
      <c r="S29" s="9">
        <f t="shared" ref="S29" si="136">+R29/R$5*100</f>
        <v>0</v>
      </c>
      <c r="T29" s="7">
        <f>[1]vivienda!U24</f>
        <v>8767.6337349696641</v>
      </c>
      <c r="U29" s="9">
        <f t="shared" ref="U29" si="137">+T29/T$5*100</f>
        <v>13.069405065193084</v>
      </c>
      <c r="V29" s="7">
        <f>[1]vivienda!W24</f>
        <v>6887.1931238235338</v>
      </c>
      <c r="W29" s="9">
        <f t="shared" ref="W29" si="138">+V29/V$5*100</f>
        <v>9.8223252149109239</v>
      </c>
    </row>
    <row r="30" spans="1:23" x14ac:dyDescent="0.2">
      <c r="A30" s="8" t="s">
        <v>64</v>
      </c>
      <c r="B30" s="7">
        <f>[1]vivienda!C25</f>
        <v>397801.08979517542</v>
      </c>
      <c r="C30" s="9">
        <f t="shared" si="102"/>
        <v>20.167146049037949</v>
      </c>
      <c r="D30" s="7">
        <f>[1]vivienda!E25</f>
        <v>169343.01860526582</v>
      </c>
      <c r="E30" s="9">
        <f t="shared" si="102"/>
        <v>33.134642642021774</v>
      </c>
      <c r="F30" s="7">
        <f>[1]vivienda!G25</f>
        <v>204855.07611913266</v>
      </c>
      <c r="G30" s="9">
        <f t="shared" ref="G30" si="139">+F30/F$5*100</f>
        <v>17.271862231542887</v>
      </c>
      <c r="H30" s="7">
        <f>[1]vivienda!I25</f>
        <v>714.322274608886</v>
      </c>
      <c r="I30" s="9">
        <f t="shared" ref="I30" si="140">+H30/H$5*100</f>
        <v>7.6945538547207963</v>
      </c>
      <c r="J30" s="7">
        <f>[1]vivienda!K25</f>
        <v>6676.766601247271</v>
      </c>
      <c r="K30" s="9">
        <f t="shared" ref="K30" si="141">+J30/J$5*100</f>
        <v>15.439755203285705</v>
      </c>
      <c r="L30" s="7">
        <f>[1]vivienda!M25</f>
        <v>0</v>
      </c>
      <c r="M30" s="9">
        <f t="shared" ref="M30" si="142">+L30/L$5*100</f>
        <v>0</v>
      </c>
      <c r="N30" s="7">
        <f>[1]vivienda!O25</f>
        <v>7863.0999279753223</v>
      </c>
      <c r="O30" s="9">
        <f t="shared" ref="O30" si="143">+N30/N$5*100</f>
        <v>23.534256357101157</v>
      </c>
      <c r="P30" s="7">
        <f>[1]vivienda!Q25</f>
        <v>433.2216419300849</v>
      </c>
      <c r="Q30" s="9">
        <f t="shared" ref="Q30" si="144">+P30/P$5*100</f>
        <v>10.865100615725462</v>
      </c>
      <c r="R30" s="7">
        <f>[1]vivienda!S25</f>
        <v>0</v>
      </c>
      <c r="S30" s="9">
        <f t="shared" ref="S30" si="145">+R30/R$5*100</f>
        <v>0</v>
      </c>
      <c r="T30" s="7">
        <f>[1]vivienda!U25</f>
        <v>4635.5327977557517</v>
      </c>
      <c r="U30" s="9">
        <f t="shared" ref="U30" si="146">+T30/T$5*100</f>
        <v>6.9099209271505133</v>
      </c>
      <c r="V30" s="7">
        <f>[1]vivienda!W25</f>
        <v>3280.051827260565</v>
      </c>
      <c r="W30" s="9">
        <f t="shared" ref="W30" si="147">+V30/V$5*100</f>
        <v>4.6779196096115738</v>
      </c>
    </row>
    <row r="31" spans="1:23" x14ac:dyDescent="0.2">
      <c r="A31" s="12" t="s">
        <v>65</v>
      </c>
      <c r="B31" s="13">
        <f>[1]vivienda!C26</f>
        <v>9570.8612021951303</v>
      </c>
      <c r="C31" s="24">
        <f t="shared" si="102"/>
        <v>0.48520972071525237</v>
      </c>
      <c r="D31" s="13">
        <f>[1]vivienda!E26</f>
        <v>4267.9620827341805</v>
      </c>
      <c r="E31" s="24">
        <f t="shared" si="102"/>
        <v>0.83509435219609685</v>
      </c>
      <c r="F31" s="13">
        <f>[1]vivienda!G26</f>
        <v>5302.899119460948</v>
      </c>
      <c r="G31" s="24">
        <f t="shared" ref="G31" si="148">+F31/F$5*100</f>
        <v>0.447101164170495</v>
      </c>
      <c r="H31" s="13">
        <f>[1]vivienda!I26</f>
        <v>0</v>
      </c>
      <c r="I31" s="24">
        <f t="shared" ref="I31" si="149">+H31/H$5*100</f>
        <v>0</v>
      </c>
      <c r="J31" s="13">
        <f>[1]vivienda!K26</f>
        <v>0</v>
      </c>
      <c r="K31" s="24">
        <f t="shared" ref="K31" si="150">+J31/J$5*100</f>
        <v>0</v>
      </c>
      <c r="L31" s="13">
        <f>[1]vivienda!M26</f>
        <v>0</v>
      </c>
      <c r="M31" s="24">
        <f t="shared" ref="M31" si="151">+L31/L$5*100</f>
        <v>0</v>
      </c>
      <c r="N31" s="13">
        <f>[1]vivienda!O26</f>
        <v>0</v>
      </c>
      <c r="O31" s="24">
        <f t="shared" ref="O31" si="152">+N31/N$5*100</f>
        <v>0</v>
      </c>
      <c r="P31" s="13">
        <f>[1]vivienda!Q26</f>
        <v>0</v>
      </c>
      <c r="Q31" s="24">
        <f t="shared" ref="Q31" si="153">+P31/P$5*100</f>
        <v>0</v>
      </c>
      <c r="R31" s="13">
        <f>[1]vivienda!S26</f>
        <v>0</v>
      </c>
      <c r="S31" s="24">
        <f t="shared" ref="S31" si="154">+R31/R$5*100</f>
        <v>0</v>
      </c>
      <c r="T31" s="13">
        <f>[1]vivienda!U26</f>
        <v>0</v>
      </c>
      <c r="U31" s="24">
        <f t="shared" ref="U31" si="155">+T31/T$5*100</f>
        <v>0</v>
      </c>
      <c r="V31" s="13">
        <f>[1]vivienda!W26</f>
        <v>0</v>
      </c>
      <c r="W31" s="24">
        <f t="shared" ref="W31" si="156">+V31/V$5*100</f>
        <v>0</v>
      </c>
    </row>
    <row r="32" spans="1:23" x14ac:dyDescent="0.2">
      <c r="A32" s="35" t="str">
        <f>[2]Resumen!A49</f>
        <v>Fuente: Instituto Nacional de Estadística (INE). LIV Encuesta Permanente de Hogares de Propósitos Múltiples, Junio 2016.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32"/>
      <c r="Q32" s="33"/>
      <c r="R32" s="32"/>
      <c r="S32" s="33"/>
      <c r="T32" s="32"/>
      <c r="U32" s="33"/>
      <c r="V32" s="32"/>
      <c r="W32" s="33"/>
    </row>
    <row r="33" spans="1:1" x14ac:dyDescent="0.2">
      <c r="A33" s="28" t="s">
        <v>43</v>
      </c>
    </row>
    <row r="34" spans="1:1" x14ac:dyDescent="0.2">
      <c r="A34" s="28" t="s">
        <v>44</v>
      </c>
    </row>
  </sheetData>
  <mergeCells count="13">
    <mergeCell ref="A1:W1"/>
    <mergeCell ref="A3:A4"/>
    <mergeCell ref="R3:S3"/>
    <mergeCell ref="V3:W3"/>
    <mergeCell ref="J3:K3"/>
    <mergeCell ref="L3:M3"/>
    <mergeCell ref="N3:O3"/>
    <mergeCell ref="P3:Q3"/>
    <mergeCell ref="T3:U3"/>
    <mergeCell ref="B3:C3"/>
    <mergeCell ref="D3:E3"/>
    <mergeCell ref="F3:G3"/>
    <mergeCell ref="H3:I3"/>
  </mergeCells>
  <phoneticPr fontId="2" type="noConversion"/>
  <printOptions horizontalCentered="1"/>
  <pageMargins left="0.54" right="0" top="0" bottom="0" header="0" footer="0"/>
  <pageSetup paperSize="9" scale="81" orientation="landscape" r:id="rId1"/>
  <headerFooter alignWithMargins="0">
    <oddFooter>&amp;L&amp;Z&amp;F+&amp;F+&amp;A&amp;R&amp;D+&amp;T</oddFooter>
  </headerFooter>
  <ignoredErrors>
    <ignoredError sqref="D8:W31 F5:W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34"/>
  <sheetViews>
    <sheetView workbookViewId="0">
      <selection activeCell="B6" sqref="B6"/>
    </sheetView>
  </sheetViews>
  <sheetFormatPr baseColWidth="10" defaultRowHeight="12.75" x14ac:dyDescent="0.2"/>
  <cols>
    <col min="1" max="1" width="19.42578125" customWidth="1"/>
    <col min="2" max="2" width="10.5703125" customWidth="1"/>
    <col min="3" max="3" width="6" bestFit="1" customWidth="1"/>
    <col min="4" max="4" width="9.42578125" bestFit="1" customWidth="1"/>
    <col min="5" max="5" width="7.5703125" bestFit="1" customWidth="1"/>
    <col min="6" max="6" width="9.42578125" bestFit="1" customWidth="1"/>
    <col min="7" max="7" width="7.5703125" bestFit="1" customWidth="1"/>
    <col min="8" max="8" width="6.8554687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7.7109375" bestFit="1" customWidth="1"/>
    <col min="13" max="13" width="7.5703125" bestFit="1" customWidth="1"/>
    <col min="14" max="14" width="7.7109375" bestFit="1" customWidth="1"/>
    <col min="15" max="15" width="7.5703125" bestFit="1" customWidth="1"/>
    <col min="16" max="16" width="7.7109375" bestFit="1" customWidth="1"/>
    <col min="17" max="17" width="7.5703125" bestFit="1" customWidth="1"/>
    <col min="18" max="18" width="6" bestFit="1" customWidth="1"/>
    <col min="19" max="19" width="7.5703125" bestFit="1" customWidth="1"/>
    <col min="20" max="20" width="7.7109375" bestFit="1" customWidth="1"/>
    <col min="21" max="21" width="6.5703125" bestFit="1" customWidth="1"/>
  </cols>
  <sheetData>
    <row r="1" spans="1:21" x14ac:dyDescent="0.2">
      <c r="A1" s="40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ht="40.5" customHeight="1" x14ac:dyDescent="0.2">
      <c r="A3" s="44" t="s">
        <v>0</v>
      </c>
      <c r="B3" s="43" t="s">
        <v>1</v>
      </c>
      <c r="C3" s="43">
        <v>0</v>
      </c>
      <c r="D3" s="43" t="s">
        <v>14</v>
      </c>
      <c r="E3" s="43">
        <v>0</v>
      </c>
      <c r="F3" s="43" t="s">
        <v>15</v>
      </c>
      <c r="G3" s="43">
        <v>0</v>
      </c>
      <c r="H3" s="43" t="s">
        <v>16</v>
      </c>
      <c r="I3" s="43">
        <v>0</v>
      </c>
      <c r="J3" s="43" t="s">
        <v>17</v>
      </c>
      <c r="K3" s="43">
        <v>0</v>
      </c>
      <c r="L3" s="43" t="s">
        <v>18</v>
      </c>
      <c r="M3" s="43">
        <v>0</v>
      </c>
      <c r="N3" s="43" t="s">
        <v>19</v>
      </c>
      <c r="O3" s="43">
        <v>0</v>
      </c>
      <c r="P3" s="43" t="s">
        <v>20</v>
      </c>
      <c r="Q3" s="43">
        <v>0</v>
      </c>
      <c r="R3" s="43" t="s">
        <v>41</v>
      </c>
      <c r="S3" s="43">
        <v>0</v>
      </c>
      <c r="T3" s="43" t="s">
        <v>38</v>
      </c>
      <c r="U3" s="43">
        <v>0</v>
      </c>
    </row>
    <row r="4" spans="1:21" x14ac:dyDescent="0.2">
      <c r="A4" s="45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</row>
    <row r="5" spans="1:21" x14ac:dyDescent="0.2">
      <c r="A5" s="4" t="s">
        <v>46</v>
      </c>
      <c r="B5" s="6">
        <f>+D5+F5+H5+J5+L5+N5+P5+R5+T5</f>
        <v>1972520.4985767042</v>
      </c>
      <c r="C5" s="27">
        <f>[1]vivienda!X5</f>
        <v>100</v>
      </c>
      <c r="D5" s="6">
        <f>[1]vivienda!AA5</f>
        <v>767114.09467569273</v>
      </c>
      <c r="E5" s="27">
        <f>+D5/$B5*100</f>
        <v>38.890044246902029</v>
      </c>
      <c r="F5" s="6">
        <f>[1]vivienda!AC5</f>
        <v>449101.04689272499</v>
      </c>
      <c r="G5" s="27">
        <f>+F5/$B5*100</f>
        <v>22.767877303013034</v>
      </c>
      <c r="H5" s="6">
        <f>[1]vivienda!AE5</f>
        <v>20179.645578442472</v>
      </c>
      <c r="I5" s="27">
        <f>+H5/$B5*100</f>
        <v>1.0230385738958525</v>
      </c>
      <c r="J5" s="6">
        <f>[1]vivienda!AG5</f>
        <v>3068.8649301254504</v>
      </c>
      <c r="K5" s="27">
        <f>+J5/$B5*100</f>
        <v>0.15558088913853249</v>
      </c>
      <c r="L5" s="6">
        <f>[1]vivienda!AI5</f>
        <v>385213.84755419439</v>
      </c>
      <c r="M5" s="27">
        <f>+L5/$B5*100</f>
        <v>19.529016191829189</v>
      </c>
      <c r="N5" s="6">
        <f>[1]vivienda!AK5</f>
        <v>54520.624415161481</v>
      </c>
      <c r="O5" s="27">
        <f>+N5/$B5*100</f>
        <v>2.7640080016659643</v>
      </c>
      <c r="P5" s="6">
        <f>[1]vivienda!AM5</f>
        <v>144925.23761459347</v>
      </c>
      <c r="Q5" s="27">
        <f>+P5/$B5*100</f>
        <v>7.3472107245103917</v>
      </c>
      <c r="R5" s="6">
        <f>[1]vivienda!AO5</f>
        <v>4793.9154861088082</v>
      </c>
      <c r="S5" s="27">
        <f>+R5/$B5*100</f>
        <v>0.24303501482331441</v>
      </c>
      <c r="T5" s="6">
        <f>Cuadro01!B5-(Cuadro02!D5+Cuadro02!F5+Cuadro02!H5+Cuadro02!J5+Cuadro02!L5+Cuadro02!N5+Cuadro02!P5+Cuadro02!R5)</f>
        <v>143603.22142966045</v>
      </c>
      <c r="U5" s="27">
        <f>+T5/$B5*100</f>
        <v>7.2801890542216956</v>
      </c>
    </row>
    <row r="6" spans="1:21" x14ac:dyDescent="0.2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  <c r="T6" s="7"/>
      <c r="U6" s="3"/>
    </row>
    <row r="7" spans="1:21" x14ac:dyDescent="0.2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  <c r="T7" s="7"/>
      <c r="U7" s="3"/>
    </row>
    <row r="8" spans="1:21" x14ac:dyDescent="0.2">
      <c r="A8" s="8" t="s">
        <v>47</v>
      </c>
      <c r="B8" s="7">
        <f>+D8+F8+H8+J8+L8+N8+P8+R8+T8</f>
        <v>1117412.3739680084</v>
      </c>
      <c r="C8" s="9">
        <f>+B8/$B$5*100</f>
        <v>56.648961304802192</v>
      </c>
      <c r="D8" s="7">
        <f>[1]vivienda!AA6</f>
        <v>708954.37377444375</v>
      </c>
      <c r="E8" s="9">
        <f>+E9+E10+E11</f>
        <v>92.418374097813199</v>
      </c>
      <c r="F8" s="7">
        <f>[1]vivienda!AC6</f>
        <v>192624.82963659614</v>
      </c>
      <c r="G8" s="9">
        <f>+G9+G10+G11</f>
        <v>42.891200314348723</v>
      </c>
      <c r="H8" s="7">
        <f>[1]vivienda!AE6</f>
        <v>14838.733557545254</v>
      </c>
      <c r="I8" s="9">
        <f>+I9+I10+I11</f>
        <v>73.5331723238846</v>
      </c>
      <c r="J8" s="7">
        <f>[1]vivienda!AG6</f>
        <v>1494.7013871241643</v>
      </c>
      <c r="K8" s="9">
        <f>+K9+K10+K11</f>
        <v>48.705349409531138</v>
      </c>
      <c r="L8" s="7">
        <f>[1]vivienda!AI6</f>
        <v>86684.975649314918</v>
      </c>
      <c r="M8" s="9">
        <f>+M9+M10+M11</f>
        <v>22.503078796283297</v>
      </c>
      <c r="N8" s="7">
        <f>[1]vivienda!AK6</f>
        <v>19045.724571096533</v>
      </c>
      <c r="O8" s="9">
        <f>+O9+O10+O11</f>
        <v>34.933063910031379</v>
      </c>
      <c r="P8" s="7">
        <f>[1]vivienda!AM6</f>
        <v>65008.327744009679</v>
      </c>
      <c r="Q8" s="9">
        <f>+Q9+Q10+Q11</f>
        <v>44.856457587386942</v>
      </c>
      <c r="R8" s="7">
        <f>[1]vivienda!AO6</f>
        <v>2432.6701716068796</v>
      </c>
      <c r="S8" s="9">
        <f>+S9+S10+S11</f>
        <v>50.744953236158594</v>
      </c>
      <c r="T8" s="7">
        <f>Cuadro01!B8-(Cuadro02!D8+Cuadro02!F8+Cuadro02!H8+Cuadro02!J8+Cuadro02!L8+Cuadro02!N8+Cuadro02!P8+Cuadro02!R8)</f>
        <v>26328.037476271158</v>
      </c>
      <c r="U8" s="9">
        <f>+U9+U10+U11</f>
        <v>18.333876645778588</v>
      </c>
    </row>
    <row r="9" spans="1:21" x14ac:dyDescent="0.2">
      <c r="A9" s="10" t="s">
        <v>48</v>
      </c>
      <c r="B9" s="7">
        <f>+D9+F9+H9+J9+L9+N9+P9+R9+T9</f>
        <v>288209.56778868049</v>
      </c>
      <c r="C9" s="9">
        <f>+B9/$B$5*100</f>
        <v>14.611233089675954</v>
      </c>
      <c r="D9" s="7">
        <f>[1]vivienda!AA7</f>
        <v>236401.93947301983</v>
      </c>
      <c r="E9" s="9">
        <f>[1]vivienda!AB7</f>
        <v>30.817050698691929</v>
      </c>
      <c r="F9" s="7">
        <f>[1]vivienda!AC7</f>
        <v>7998.9493778260075</v>
      </c>
      <c r="G9" s="9">
        <f>[1]vivienda!AD7</f>
        <v>1.7811023673112669</v>
      </c>
      <c r="H9" s="7">
        <f>[1]vivienda!AE7</f>
        <v>1236.9509347153626</v>
      </c>
      <c r="I9" s="9">
        <f>[1]vivienda!AF7</f>
        <v>6.1296960340907747</v>
      </c>
      <c r="J9" s="7">
        <f>[1]vivienda!AG7</f>
        <v>0</v>
      </c>
      <c r="K9" s="9">
        <f>[1]vivienda!AH7</f>
        <v>0</v>
      </c>
      <c r="L9" s="7">
        <f>[1]vivienda!AI7</f>
        <v>3092.3773367884069</v>
      </c>
      <c r="M9" s="9">
        <f>[1]vivienda!AJ7</f>
        <v>0.80276899608427255</v>
      </c>
      <c r="N9" s="7">
        <f>[1]vivienda!AK7</f>
        <v>5731.2059975145139</v>
      </c>
      <c r="O9" s="9">
        <f>[1]vivienda!AL7</f>
        <v>10.511996256449219</v>
      </c>
      <c r="P9" s="7">
        <f>[1]vivienda!AM7</f>
        <v>26883.06698114728</v>
      </c>
      <c r="Q9" s="9">
        <f>[1]vivienda!AN7</f>
        <v>18.549610422332851</v>
      </c>
      <c r="R9" s="7">
        <f>[1]vivienda!AO7</f>
        <v>2432.6701716068796</v>
      </c>
      <c r="S9" s="9">
        <f>[1]vivienda!AP7</f>
        <v>50.744953236158594</v>
      </c>
      <c r="T9" s="7">
        <f>Cuadro01!B9-(Cuadro02!D9+Cuadro02!F9+Cuadro02!H9+Cuadro02!J9+Cuadro02!L9+Cuadro02!N9+Cuadro02!P9+Cuadro02!R9)</f>
        <v>4432.4075160622015</v>
      </c>
      <c r="U9" s="9">
        <f>+T9/T$5*100</f>
        <v>3.0865655184715184</v>
      </c>
    </row>
    <row r="10" spans="1:21" x14ac:dyDescent="0.2">
      <c r="A10" s="10" t="s">
        <v>49</v>
      </c>
      <c r="B10" s="7">
        <f>+D10+F10+H10+J10+L10+N10+P10+R10+T10</f>
        <v>181536.45149383633</v>
      </c>
      <c r="C10" s="9">
        <f>+B10/$B$5*100</f>
        <v>9.2032732549459499</v>
      </c>
      <c r="D10" s="7">
        <f>[1]vivienda!AA8</f>
        <v>145867.21448263273</v>
      </c>
      <c r="E10" s="9">
        <f>[1]vivienda!AB8</f>
        <v>19.015061187775459</v>
      </c>
      <c r="F10" s="7">
        <f>[1]vivienda!AC8</f>
        <v>19676.740093889915</v>
      </c>
      <c r="G10" s="9">
        <f>[1]vivienda!AD8</f>
        <v>4.3813614397095852</v>
      </c>
      <c r="H10" s="7">
        <f>[1]vivienda!AE8</f>
        <v>3745.9902689204637</v>
      </c>
      <c r="I10" s="9">
        <f>[1]vivienda!AF8</f>
        <v>18.563211402098325</v>
      </c>
      <c r="J10" s="7">
        <f>[1]vivienda!AG8</f>
        <v>411.64728229895201</v>
      </c>
      <c r="K10" s="9">
        <f>[1]vivienda!AH8</f>
        <v>13.413665693071886</v>
      </c>
      <c r="L10" s="7">
        <f>[1]vivienda!AI8</f>
        <v>8356.439830668729</v>
      </c>
      <c r="M10" s="9">
        <f>[1]vivienda!AJ8</f>
        <v>2.1692989189577587</v>
      </c>
      <c r="N10" s="7">
        <f>[1]vivienda!AK8</f>
        <v>823.29456459790401</v>
      </c>
      <c r="O10" s="9">
        <f>[1]vivienda!AL8</f>
        <v>1.510060776869893</v>
      </c>
      <c r="P10" s="7">
        <f>[1]vivienda!AM8</f>
        <v>1481.9302162762274</v>
      </c>
      <c r="Q10" s="9">
        <f>[1]vivienda!AN8</f>
        <v>1.0225480673126059</v>
      </c>
      <c r="R10" s="7">
        <f>[1]vivienda!AO8</f>
        <v>0</v>
      </c>
      <c r="S10" s="9">
        <f>[1]vivienda!AP8</f>
        <v>0</v>
      </c>
      <c r="T10" s="7">
        <f>Cuadro01!B10-(Cuadro02!D10+Cuadro02!F10+Cuadro02!H10+Cuadro02!J10+Cuadro02!L10+Cuadro02!N10+Cuadro02!P10+Cuadro02!R10)</f>
        <v>1173.1947545514267</v>
      </c>
      <c r="U10" s="9">
        <f t="shared" ref="U10:U12" si="0">+T10/T$5*100</f>
        <v>0.81696966326488685</v>
      </c>
    </row>
    <row r="11" spans="1:21" x14ac:dyDescent="0.2">
      <c r="A11" s="10" t="s">
        <v>50</v>
      </c>
      <c r="B11" s="7">
        <f>+D11+F11+H11+J11+L11+N11+P11+R11+T11</f>
        <v>647666.35468548967</v>
      </c>
      <c r="C11" s="9">
        <f>+B11/$B$5*100</f>
        <v>32.834454960180196</v>
      </c>
      <c r="D11" s="7">
        <f>[1]vivienda!AA9</f>
        <v>326685.21981878212</v>
      </c>
      <c r="E11" s="9">
        <f>[1]vivienda!AB9</f>
        <v>42.586262211345819</v>
      </c>
      <c r="F11" s="7">
        <f>[1]vivienda!AC9</f>
        <v>164949.14016487997</v>
      </c>
      <c r="G11" s="9">
        <f>[1]vivienda!AD9</f>
        <v>36.728736507327874</v>
      </c>
      <c r="H11" s="36">
        <f>[1]vivienda!AE9</f>
        <v>9855.7923539094354</v>
      </c>
      <c r="I11" s="37">
        <f>[1]vivienda!AF9</f>
        <v>48.840264887695497</v>
      </c>
      <c r="J11" s="36">
        <f>[1]vivienda!AG9</f>
        <v>1083.0541048252123</v>
      </c>
      <c r="K11" s="37">
        <f>[1]vivienda!AH9</f>
        <v>35.291683716459254</v>
      </c>
      <c r="L11" s="36">
        <f>[1]vivienda!AI9</f>
        <v>75236.158481857841</v>
      </c>
      <c r="M11" s="37">
        <f>[1]vivienda!AJ9</f>
        <v>19.531010881241265</v>
      </c>
      <c r="N11" s="36">
        <f>[1]vivienda!AK9</f>
        <v>12491.224008984116</v>
      </c>
      <c r="O11" s="37">
        <f>[1]vivienda!AL9</f>
        <v>22.911006876712271</v>
      </c>
      <c r="P11" s="7">
        <f>[1]vivienda!AM9</f>
        <v>36643.33054658636</v>
      </c>
      <c r="Q11" s="9">
        <f>[1]vivienda!AN9</f>
        <v>25.284299097741485</v>
      </c>
      <c r="R11" s="7">
        <f>[1]vivienda!AO9</f>
        <v>0</v>
      </c>
      <c r="S11" s="9">
        <f>[1]vivienda!AP9</f>
        <v>0</v>
      </c>
      <c r="T11" s="7">
        <f>Cuadro01!B11-(Cuadro02!D11+Cuadro02!F11+Cuadro02!H11+Cuadro02!J11+Cuadro02!L11+Cuadro02!N11+Cuadro02!P11+Cuadro02!R11)</f>
        <v>20722.435205664602</v>
      </c>
      <c r="U11" s="9">
        <f t="shared" si="0"/>
        <v>14.430341464042185</v>
      </c>
    </row>
    <row r="12" spans="1:21" x14ac:dyDescent="0.2">
      <c r="A12" s="8" t="s">
        <v>51</v>
      </c>
      <c r="B12" s="7">
        <f>+D12+F12+H12+J12+L12+N12+P12+R12+T12</f>
        <v>855108.12460892717</v>
      </c>
      <c r="C12" s="9">
        <f>+B12/$B$5*100</f>
        <v>43.351038695209546</v>
      </c>
      <c r="D12" s="7">
        <f>[1]vivienda!AA10</f>
        <v>58159.720901244225</v>
      </c>
      <c r="E12" s="9">
        <f>[1]vivienda!AB10</f>
        <v>7.5816259021849923</v>
      </c>
      <c r="F12" s="7">
        <f>[1]vivienda!AC10</f>
        <v>256476.21725613877</v>
      </c>
      <c r="G12" s="9">
        <f>[1]vivienda!AD10</f>
        <v>57.108799685653423</v>
      </c>
      <c r="H12" s="36">
        <f>[1]vivienda!AE10</f>
        <v>5340.9120208972208</v>
      </c>
      <c r="I12" s="37">
        <f>[1]vivienda!AF10</f>
        <v>26.466827676115457</v>
      </c>
      <c r="J12" s="36">
        <f>[1]vivienda!AG10</f>
        <v>1574.1635430012861</v>
      </c>
      <c r="K12" s="37">
        <f>[1]vivienda!AH10</f>
        <v>51.294650590468862</v>
      </c>
      <c r="L12" s="36">
        <f>[1]vivienda!AI10</f>
        <v>298528.8719048854</v>
      </c>
      <c r="M12" s="37">
        <f>[1]vivienda!AJ10</f>
        <v>77.496921203718259</v>
      </c>
      <c r="N12" s="36">
        <f>[1]vivienda!AK10</f>
        <v>35474.899844064719</v>
      </c>
      <c r="O12" s="37">
        <f>[1]vivienda!AL10</f>
        <v>65.066936089968195</v>
      </c>
      <c r="P12" s="7">
        <f>[1]vivienda!AM10</f>
        <v>79916.909870583593</v>
      </c>
      <c r="Q12" s="9">
        <f>[1]vivienda!AN10</f>
        <v>55.143542412613058</v>
      </c>
      <c r="R12" s="7">
        <f>[1]vivienda!AO10</f>
        <v>2361.2453145019294</v>
      </c>
      <c r="S12" s="9">
        <f>[1]vivienda!AP10</f>
        <v>49.255046763841428</v>
      </c>
      <c r="T12" s="7">
        <f>Cuadro01!B12-(Cuadro02!D12+Cuadro02!F12+Cuadro02!H12+Cuadro02!J12+Cuadro02!L12+Cuadro02!N12+Cuadro02!P12+Cuadro02!R12)</f>
        <v>117275.18395361013</v>
      </c>
      <c r="U12" s="9">
        <f t="shared" si="0"/>
        <v>81.666123354380133</v>
      </c>
    </row>
    <row r="13" spans="1:21" x14ac:dyDescent="0.2">
      <c r="A13" s="3"/>
      <c r="B13" s="7"/>
      <c r="C13" s="3"/>
      <c r="D13" s="7"/>
      <c r="E13" s="3"/>
      <c r="F13" s="7"/>
      <c r="G13" s="3"/>
      <c r="H13" s="36"/>
      <c r="I13" s="38"/>
      <c r="J13" s="36"/>
      <c r="K13" s="38"/>
      <c r="L13" s="36"/>
      <c r="M13" s="38"/>
      <c r="N13" s="36"/>
      <c r="O13" s="38"/>
      <c r="P13" s="7"/>
      <c r="Q13" s="3"/>
      <c r="R13" s="7"/>
      <c r="S13" s="3"/>
      <c r="T13" s="7"/>
      <c r="U13" s="9"/>
    </row>
    <row r="14" spans="1:21" x14ac:dyDescent="0.2">
      <c r="A14" s="4" t="s">
        <v>71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6"/>
      <c r="O14" s="6"/>
      <c r="P14" s="6"/>
      <c r="Q14" s="6"/>
      <c r="R14" s="6"/>
      <c r="S14" s="6"/>
      <c r="T14" s="6"/>
      <c r="U14" s="6"/>
    </row>
    <row r="15" spans="1:21" x14ac:dyDescent="0.2">
      <c r="A15" s="8" t="s">
        <v>52</v>
      </c>
      <c r="B15" s="7">
        <f t="shared" ref="B15:B19" si="1">+D15+F15+H15+J15+L15+N15+P15+R15+T15</f>
        <v>279661.42920685146</v>
      </c>
      <c r="C15" s="9">
        <f>+B15/$B$5*100</f>
        <v>14.177871885673406</v>
      </c>
      <c r="D15" s="7">
        <f>[1]vivienda!AA12</f>
        <v>46727.230353474712</v>
      </c>
      <c r="E15" s="11">
        <f>[1]vivienda!AB12</f>
        <v>6.0913012389935615</v>
      </c>
      <c r="F15" s="7">
        <f>[1]vivienda!AC12</f>
        <v>53586.865424195792</v>
      </c>
      <c r="G15" s="11">
        <f>[1]vivienda!AD12</f>
        <v>11.932028614708591</v>
      </c>
      <c r="H15" s="7">
        <f>[1]vivienda!AE12</f>
        <v>2200.2763438710253</v>
      </c>
      <c r="I15" s="11">
        <f>[1]vivienda!AF12</f>
        <v>10.903443944632695</v>
      </c>
      <c r="J15" s="7">
        <f>[1]vivienda!AG12</f>
        <v>361.01803494173743</v>
      </c>
      <c r="K15" s="11">
        <f>[1]vivienda!AH12</f>
        <v>11.763894572153085</v>
      </c>
      <c r="L15" s="7">
        <f>[1]vivienda!AI12</f>
        <v>90710.401164164665</v>
      </c>
      <c r="M15" s="11">
        <f>[1]vivienda!AJ12</f>
        <v>23.548063430249076</v>
      </c>
      <c r="N15" s="7">
        <f>[1]vivienda!AK12</f>
        <v>11808.647260690743</v>
      </c>
      <c r="O15" s="11">
        <f>[1]vivienda!AL12</f>
        <v>21.659046255176253</v>
      </c>
      <c r="P15" s="7">
        <f>[1]vivienda!AM12</f>
        <v>34080.683440996116</v>
      </c>
      <c r="Q15" s="11">
        <f>[1]vivienda!AN12</f>
        <v>23.516044549554916</v>
      </c>
      <c r="R15" s="7">
        <f>[1]vivienda!AO12</f>
        <v>584.71094615763388</v>
      </c>
      <c r="S15" s="11">
        <f>[1]vivienda!AP12</f>
        <v>12.196938970908731</v>
      </c>
      <c r="T15" s="7">
        <f>Cuadro01!B15-(Cuadro02!D15+Cuadro02!F15+Cuadro02!H15+Cuadro02!J15+Cuadro02!L15+Cuadro02!N15+Cuadro02!P15+Cuadro02!R15)</f>
        <v>39601.596238359052</v>
      </c>
      <c r="U15" s="9">
        <f>+T15/T$5*100</f>
        <v>27.577094611179497</v>
      </c>
    </row>
    <row r="16" spans="1:21" x14ac:dyDescent="0.2">
      <c r="A16" s="8" t="s">
        <v>53</v>
      </c>
      <c r="B16" s="7">
        <f t="shared" si="1"/>
        <v>1096382.3420324924</v>
      </c>
      <c r="C16" s="9">
        <f>+B16/$B$5*100</f>
        <v>55.582811069573182</v>
      </c>
      <c r="D16" s="7">
        <f>[1]vivienda!AA13</f>
        <v>306371.69681467337</v>
      </c>
      <c r="E16" s="11">
        <f>[1]vivienda!AB13</f>
        <v>39.938217657726113</v>
      </c>
      <c r="F16" s="7">
        <f>[1]vivienda!AC13</f>
        <v>283298.82592227717</v>
      </c>
      <c r="G16" s="11">
        <f>[1]vivienda!AD13</f>
        <v>63.081310516282905</v>
      </c>
      <c r="H16" s="7">
        <f>[1]vivienda!AE13</f>
        <v>13699.182228296198</v>
      </c>
      <c r="I16" s="11">
        <f>[1]vivienda!AF13</f>
        <v>67.886138906873427</v>
      </c>
      <c r="J16" s="7">
        <f>[1]vivienda!AG13</f>
        <v>2707.8468951837131</v>
      </c>
      <c r="K16" s="11">
        <f>[1]vivienda!AH13</f>
        <v>88.236105427846908</v>
      </c>
      <c r="L16" s="7">
        <f>[1]vivienda!AI13</f>
        <v>259224.19458736698</v>
      </c>
      <c r="M16" s="11">
        <f>[1]vivienda!AJ13</f>
        <v>67.293581534837642</v>
      </c>
      <c r="N16" s="7">
        <f>[1]vivienda!AK13</f>
        <v>36857.198647626552</v>
      </c>
      <c r="O16" s="11">
        <f>[1]vivienda!AL13</f>
        <v>67.602304711273703</v>
      </c>
      <c r="P16" s="7">
        <f>[1]vivienda!AM13</f>
        <v>98841.807322399138</v>
      </c>
      <c r="Q16" s="11">
        <f>[1]vivienda!AN13</f>
        <v>68.20192876637114</v>
      </c>
      <c r="R16" s="7">
        <f>[1]vivienda!AO13</f>
        <v>3006.0181264358603</v>
      </c>
      <c r="S16" s="11">
        <f>[1]vivienda!AP13</f>
        <v>62.704862760854105</v>
      </c>
      <c r="T16" s="7">
        <f>Cuadro01!B16-(Cuadro02!D16+Cuadro02!F16+Cuadro02!H16+Cuadro02!J16+Cuadro02!L16+Cuadro02!N16+Cuadro02!P16+Cuadro02!R16)</f>
        <v>92375.571488233516</v>
      </c>
      <c r="U16" s="9">
        <f t="shared" ref="U16:U19" si="2">+T16/T$5*100</f>
        <v>64.32694933203905</v>
      </c>
    </row>
    <row r="17" spans="1:21" x14ac:dyDescent="0.2">
      <c r="A17" s="8" t="s">
        <v>54</v>
      </c>
      <c r="B17" s="7">
        <f t="shared" si="1"/>
        <v>421314.68519984552</v>
      </c>
      <c r="C17" s="9">
        <f>+B17/$B$5*100</f>
        <v>21.359204403901007</v>
      </c>
      <c r="D17" s="7">
        <f>[1]vivienda!AA14</f>
        <v>268910.20289490727</v>
      </c>
      <c r="E17" s="11">
        <f>[1]vivienda!AB14</f>
        <v>35.05478582147451</v>
      </c>
      <c r="F17" s="7">
        <f>[1]vivienda!AC14</f>
        <v>93322.879348338232</v>
      </c>
      <c r="G17" s="11">
        <f>[1]vivienda!AD14</f>
        <v>20.779929148245763</v>
      </c>
      <c r="H17" s="7">
        <f>[1]vivienda!AE14</f>
        <v>3377.641918920915</v>
      </c>
      <c r="I17" s="11">
        <f>[1]vivienda!AF14</f>
        <v>16.737865418851484</v>
      </c>
      <c r="J17" s="7">
        <f>[1]vivienda!AG14</f>
        <v>0</v>
      </c>
      <c r="K17" s="11">
        <f>[1]vivienda!AH14</f>
        <v>0</v>
      </c>
      <c r="L17" s="7">
        <f>[1]vivienda!AI14</f>
        <v>29165.858162194247</v>
      </c>
      <c r="M17" s="11">
        <f>[1]vivienda!AJ14</f>
        <v>7.571342086317653</v>
      </c>
      <c r="N17" s="7">
        <f>[1]vivienda!AK14</f>
        <v>4699.5207950304193</v>
      </c>
      <c r="O17" s="11">
        <f>[1]vivienda!AL14</f>
        <v>8.6197119813681802</v>
      </c>
      <c r="P17" s="7">
        <f>[1]vivienda!AM14</f>
        <v>10948.311205339302</v>
      </c>
      <c r="Q17" s="11">
        <f>[1]vivienda!AN14</f>
        <v>7.5544545488030606</v>
      </c>
      <c r="R17" s="7">
        <f>[1]vivienda!AO14</f>
        <v>1203.1864135153153</v>
      </c>
      <c r="S17" s="11">
        <f>[1]vivienda!AP14</f>
        <v>25.098198268237187</v>
      </c>
      <c r="T17" s="7">
        <f>Cuadro01!B17-(Cuadro02!D17+Cuadro02!F17+Cuadro02!H17+Cuadro02!J17+Cuadro02!L17+Cuadro02!N17+Cuadro02!P17+Cuadro02!R17)</f>
        <v>9687.0844615998212</v>
      </c>
      <c r="U17" s="9">
        <f t="shared" si="2"/>
        <v>6.7457292149568779</v>
      </c>
    </row>
    <row r="18" spans="1:21" x14ac:dyDescent="0.2">
      <c r="A18" s="8" t="s">
        <v>55</v>
      </c>
      <c r="B18" s="7">
        <f t="shared" si="1"/>
        <v>166510.79514936008</v>
      </c>
      <c r="C18" s="9">
        <f>+B18/$B$5*100</f>
        <v>8.4415241955410831</v>
      </c>
      <c r="D18" s="7">
        <f>[1]vivienda!AA15</f>
        <v>142757.33616602511</v>
      </c>
      <c r="E18" s="11">
        <f>[1]vivienda!AB15</f>
        <v>18.609661477589924</v>
      </c>
      <c r="F18" s="7">
        <f>[1]vivienda!AC15</f>
        <v>16585.181126347659</v>
      </c>
      <c r="G18" s="11">
        <f>[1]vivienda!AD15</f>
        <v>3.6929731607393239</v>
      </c>
      <c r="H18" s="7">
        <f>[1]vivienda!AE15</f>
        <v>902.54508735434365</v>
      </c>
      <c r="I18" s="11">
        <f>[1]vivienda!AF15</f>
        <v>4.4725517296424435</v>
      </c>
      <c r="J18" s="7">
        <f>[1]vivienda!AG15</f>
        <v>0</v>
      </c>
      <c r="K18" s="11">
        <f>[1]vivienda!AH15</f>
        <v>0</v>
      </c>
      <c r="L18" s="7">
        <f>[1]vivienda!AI15</f>
        <v>4220.9662032555307</v>
      </c>
      <c r="M18" s="11">
        <f>[1]vivienda!AJ15</f>
        <v>1.095746227726587</v>
      </c>
      <c r="N18" s="7">
        <f>[1]vivienda!AK15</f>
        <v>794.23967687182233</v>
      </c>
      <c r="O18" s="11">
        <f>[1]vivienda!AL15</f>
        <v>1.4567692233747684</v>
      </c>
      <c r="P18" s="7">
        <f>[1]vivienda!AM15</f>
        <v>361.01803494173743</v>
      </c>
      <c r="Q18" s="11">
        <f>[1]vivienda!AN15</f>
        <v>0.24910639505164017</v>
      </c>
      <c r="R18" s="7">
        <f>[1]vivienda!AO15</f>
        <v>0</v>
      </c>
      <c r="S18" s="11">
        <f>[1]vivienda!AP15</f>
        <v>0</v>
      </c>
      <c r="T18" s="7">
        <f>Cuadro01!B18-(Cuadro02!D18+Cuadro02!F18+Cuadro02!H18+Cuadro02!J18+Cuadro02!L18+Cuadro02!N18+Cuadro02!P18+Cuadro02!R18)</f>
        <v>889.50885456387186</v>
      </c>
      <c r="U18" s="9">
        <f t="shared" si="2"/>
        <v>0.61942123979410169</v>
      </c>
    </row>
    <row r="19" spans="1:21" x14ac:dyDescent="0.2">
      <c r="A19" s="8" t="s">
        <v>56</v>
      </c>
      <c r="B19" s="7">
        <f t="shared" si="1"/>
        <v>8651.2469884031889</v>
      </c>
      <c r="C19" s="9">
        <f>+B19/$B$5*100</f>
        <v>0.43858844532391933</v>
      </c>
      <c r="D19" s="7">
        <f>[1]vivienda!AA16</f>
        <v>2347.6284465921053</v>
      </c>
      <c r="E19" s="11">
        <f>[1]vivienda!AB16</f>
        <v>0.3060338042132566</v>
      </c>
      <c r="F19" s="7">
        <f>[1]vivienda!AC16</f>
        <v>2307.2950715741767</v>
      </c>
      <c r="G19" s="11">
        <f>[1]vivienda!AD16</f>
        <v>0.51375856002520326</v>
      </c>
      <c r="H19" s="7">
        <f>[1]vivienda!AE16</f>
        <v>0</v>
      </c>
      <c r="I19" s="11">
        <f>[1]vivienda!AF16</f>
        <v>0</v>
      </c>
      <c r="J19" s="7">
        <f>[1]vivienda!AG16</f>
        <v>0</v>
      </c>
      <c r="K19" s="11">
        <f>[1]vivienda!AH16</f>
        <v>0</v>
      </c>
      <c r="L19" s="7">
        <f>[1]vivienda!AI16</f>
        <v>1892.4274372222824</v>
      </c>
      <c r="M19" s="11">
        <f>[1]vivienda!AJ16</f>
        <v>0.49126672087146173</v>
      </c>
      <c r="N19" s="7">
        <f>[1]vivienda!AK16</f>
        <v>361.01803494173743</v>
      </c>
      <c r="O19" s="11">
        <f>[1]vivienda!AL16</f>
        <v>0.66216782880671299</v>
      </c>
      <c r="P19" s="7">
        <f>[1]vivienda!AM16</f>
        <v>693.41761091725539</v>
      </c>
      <c r="Q19" s="11">
        <f>[1]vivienda!AN16</f>
        <v>0.47846574021930788</v>
      </c>
      <c r="R19" s="7">
        <f>[1]vivienda!AO16</f>
        <v>0</v>
      </c>
      <c r="S19" s="11">
        <f>[1]vivienda!AP16</f>
        <v>0</v>
      </c>
      <c r="T19" s="7">
        <f>Cuadro01!B19-(Cuadro02!D19+Cuadro02!F19+Cuadro02!H19+Cuadro02!J19+Cuadro02!L19+Cuadro02!N19+Cuadro02!P19+Cuadro02!R19)</f>
        <v>1049.4603871556301</v>
      </c>
      <c r="U19" s="9">
        <f t="shared" si="2"/>
        <v>0.73080560220557134</v>
      </c>
    </row>
    <row r="20" spans="1:21" x14ac:dyDescent="0.2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  <c r="T20" s="7"/>
      <c r="U20" s="9"/>
    </row>
    <row r="21" spans="1:21" x14ac:dyDescent="0.2">
      <c r="A21" s="29" t="s">
        <v>72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">
      <c r="A22" s="8" t="s">
        <v>57</v>
      </c>
      <c r="B22" s="7">
        <f>+D22+F22+H22+J22+L22+N22+P22+R22+T22</f>
        <v>1307798.300279014</v>
      </c>
      <c r="C22" s="9">
        <f>+B22/$B$5*100</f>
        <v>66.300872473704146</v>
      </c>
      <c r="D22" s="7">
        <f>[1]vivienda!AA18</f>
        <v>479160.23929066851</v>
      </c>
      <c r="E22" s="11">
        <f>[1]vivienda!AB18</f>
        <v>62.462708300678486</v>
      </c>
      <c r="F22" s="7">
        <f>[1]vivienda!AC18</f>
        <v>293442.169522763</v>
      </c>
      <c r="G22" s="11">
        <f>[1]vivienda!AD18</f>
        <v>65.339898794058342</v>
      </c>
      <c r="H22" s="7">
        <f>[1]vivienda!AE18</f>
        <v>16136.808885811406</v>
      </c>
      <c r="I22" s="11">
        <f>[1]vivienda!AF18</f>
        <v>79.965769582445233</v>
      </c>
      <c r="J22" s="7">
        <f>[1]vivienda!AG18</f>
        <v>1859.9045864136986</v>
      </c>
      <c r="K22" s="11">
        <f>[1]vivienda!AH18</f>
        <v>60.605618975145589</v>
      </c>
      <c r="L22" s="7">
        <f>[1]vivienda!AI18</f>
        <v>268391.50976304186</v>
      </c>
      <c r="M22" s="11">
        <f>[1]vivienda!AJ18</f>
        <v>69.673380504651462</v>
      </c>
      <c r="N22" s="7">
        <f>[1]vivienda!AK18</f>
        <v>37967.712115238042</v>
      </c>
      <c r="O22" s="11">
        <f>[1]vivienda!AL18</f>
        <v>69.639173289951742</v>
      </c>
      <c r="P22" s="7">
        <f>[1]vivienda!AM18</f>
        <v>100627.45048042941</v>
      </c>
      <c r="Q22" s="11">
        <f>[1]vivienda!AN18</f>
        <v>69.434042087295211</v>
      </c>
      <c r="R22" s="7">
        <f>[1]vivienda!AO18</f>
        <v>3755.655863888876</v>
      </c>
      <c r="S22" s="11">
        <f>[1]vivienda!AP18</f>
        <v>78.34213754438376</v>
      </c>
      <c r="T22" s="7">
        <f>Cuadro01!B22-(Cuadro02!D22+Cuadro02!F22+Cuadro02!H22+Cuadro02!J22+Cuadro02!L22+Cuadro02!N22+Cuadro02!P22+Cuadro02!R22)</f>
        <v>106456.84977075947</v>
      </c>
      <c r="U22" s="9">
        <f t="shared" ref="U22:U23" si="3">+T22/T$5*100</f>
        <v>74.132633454120679</v>
      </c>
    </row>
    <row r="23" spans="1:21" x14ac:dyDescent="0.2">
      <c r="A23" s="8" t="s">
        <v>58</v>
      </c>
      <c r="B23" s="7">
        <f>+D23+F23+H23+J23+L23+N23+P23+R23+T23</f>
        <v>664722.19829788827</v>
      </c>
      <c r="C23" s="9">
        <f>+B23/$B$5*100</f>
        <v>33.699127526305887</v>
      </c>
      <c r="D23" s="7">
        <f>[1]vivienda!AA19</f>
        <v>287953.85538500967</v>
      </c>
      <c r="E23" s="11">
        <f>[1]vivienda!AB19</f>
        <v>37.537291699319617</v>
      </c>
      <c r="F23" s="7">
        <f>[1]vivienda!AC19</f>
        <v>155658.87736996959</v>
      </c>
      <c r="G23" s="11">
        <f>[1]vivienda!AD19</f>
        <v>34.660101205943349</v>
      </c>
      <c r="H23" s="7">
        <f>[1]vivienda!AE19</f>
        <v>4042.8366926310732</v>
      </c>
      <c r="I23" s="11">
        <f>[1]vivienda!AF19</f>
        <v>20.034230417554795</v>
      </c>
      <c r="J23" s="7">
        <f>[1]vivienda!AG19</f>
        <v>1208.9603437117519</v>
      </c>
      <c r="K23" s="11">
        <f>[1]vivienda!AH19</f>
        <v>39.394381024854411</v>
      </c>
      <c r="L23" s="7">
        <f>[1]vivienda!AI19</f>
        <v>116822.33779116166</v>
      </c>
      <c r="M23" s="11">
        <f>[1]vivienda!AJ19</f>
        <v>30.326619495350908</v>
      </c>
      <c r="N23" s="7">
        <f>[1]vivienda!AK19</f>
        <v>16552.91229992325</v>
      </c>
      <c r="O23" s="11">
        <f>[1]vivienda!AL19</f>
        <v>30.36082671004791</v>
      </c>
      <c r="P23" s="7">
        <f>[1]vivienda!AM19</f>
        <v>44297.787134164311</v>
      </c>
      <c r="Q23" s="11">
        <f>[1]vivienda!AN19</f>
        <v>30.56595791270497</v>
      </c>
      <c r="R23" s="7">
        <f>[1]vivienda!AO19</f>
        <v>1038.2596222199336</v>
      </c>
      <c r="S23" s="11">
        <f>[1]vivienda!AP19</f>
        <v>21.657862455616268</v>
      </c>
      <c r="T23" s="7">
        <f>Cuadro01!B23-(Cuadro02!D23+Cuadro02!F23+Cuadro02!H23+Cuadro02!J23+Cuadro02!L23+Cuadro02!N23+Cuadro02!P23+Cuadro02!R23)</f>
        <v>37146.371659096912</v>
      </c>
      <c r="U23" s="9">
        <f t="shared" si="3"/>
        <v>25.867366546015752</v>
      </c>
    </row>
    <row r="24" spans="1:21" x14ac:dyDescent="0.2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  <c r="T24" s="7"/>
      <c r="U24" s="9"/>
    </row>
    <row r="25" spans="1:21" x14ac:dyDescent="0.2">
      <c r="A25" s="4" t="s">
        <v>59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">
      <c r="A26" s="8" t="s">
        <v>60</v>
      </c>
      <c r="B26" s="7">
        <f t="shared" ref="B26:B31" si="4">+D26+F26+H26+J26+L26+N26+P26+R26+T26</f>
        <v>387549.15996104811</v>
      </c>
      <c r="C26" s="9">
        <f t="shared" ref="C26:C31" si="5">+B26/$B$5*100</f>
        <v>19.647408492874412</v>
      </c>
      <c r="D26" s="7">
        <f>[1]vivienda!AA21</f>
        <v>42801.312572228642</v>
      </c>
      <c r="E26" s="11">
        <f>[1]vivienda!AB21</f>
        <v>5.5795236809360729</v>
      </c>
      <c r="F26" s="7">
        <f>[1]vivienda!AC21</f>
        <v>71833.960432998312</v>
      </c>
      <c r="G26" s="11">
        <f>[1]vivienda!AD21</f>
        <v>15.995055217530368</v>
      </c>
      <c r="H26" s="7">
        <f>[1]vivienda!AE21</f>
        <v>2201.9795623979635</v>
      </c>
      <c r="I26" s="11">
        <f>[1]vivienda!AF21</f>
        <v>10.911884224321046</v>
      </c>
      <c r="J26" s="7">
        <f>[1]vivienda!AG21</f>
        <v>337.32075921456135</v>
      </c>
      <c r="K26" s="11">
        <f>[1]vivienda!AH21</f>
        <v>10.991710840814758</v>
      </c>
      <c r="L26" s="7">
        <f>[1]vivienda!AI21</f>
        <v>143495.7342985475</v>
      </c>
      <c r="M26" s="11">
        <f>[1]vivienda!AJ21</f>
        <v>37.250928337502089</v>
      </c>
      <c r="N26" s="7">
        <f>[1]vivienda!AK21</f>
        <v>14263.556735776059</v>
      </c>
      <c r="O26" s="11">
        <f>[1]vivienda!AL21</f>
        <v>26.161763348787964</v>
      </c>
      <c r="P26" s="7">
        <f>[1]vivienda!AM21</f>
        <v>44658.48188052293</v>
      </c>
      <c r="Q26" s="11">
        <f>[1]vivienda!AN21</f>
        <v>30.814841235096225</v>
      </c>
      <c r="R26" s="7">
        <f>[1]vivienda!AO21</f>
        <v>674.6415184291227</v>
      </c>
      <c r="S26" s="11">
        <f>[1]vivienda!AP21</f>
        <v>14.072870503954693</v>
      </c>
      <c r="T26" s="7">
        <f>Cuadro01!B26-(Cuadro02!D26+Cuadro02!F26+Cuadro02!H26+Cuadro02!J26+Cuadro02!L26+Cuadro02!N26+Cuadro02!P26+Cuadro02!R26)</f>
        <v>67282.172200933041</v>
      </c>
      <c r="U26" s="9">
        <f t="shared" ref="U26:U31" si="6">+T26/T$5*100</f>
        <v>46.852829296652729</v>
      </c>
    </row>
    <row r="27" spans="1:21" x14ac:dyDescent="0.2">
      <c r="A27" s="8" t="s">
        <v>61</v>
      </c>
      <c r="B27" s="7">
        <f t="shared" si="4"/>
        <v>390815.1259838026</v>
      </c>
      <c r="C27" s="9">
        <f t="shared" si="5"/>
        <v>19.812981729001038</v>
      </c>
      <c r="D27" s="7">
        <f>[1]vivienda!AA22</f>
        <v>86084.594226979098</v>
      </c>
      <c r="E27" s="11">
        <f>[1]vivienda!AB22</f>
        <v>11.221876227339097</v>
      </c>
      <c r="F27" s="7">
        <f>[1]vivienda!AC22</f>
        <v>95729.296415107194</v>
      </c>
      <c r="G27" s="11">
        <f>[1]vivienda!AD22</f>
        <v>21.315758909369382</v>
      </c>
      <c r="H27" s="7">
        <f>[1]vivienda!AE22</f>
        <v>4804.2595836703822</v>
      </c>
      <c r="I27" s="11">
        <f>[1]vivienda!AF22</f>
        <v>23.807452737438958</v>
      </c>
      <c r="J27" s="7">
        <f>[1]vivienda!AG22</f>
        <v>698.33879415629872</v>
      </c>
      <c r="K27" s="11">
        <f>[1]vivienda!AH22</f>
        <v>22.755605412967839</v>
      </c>
      <c r="L27" s="7">
        <f>[1]vivienda!AI22</f>
        <v>107643.04782668891</v>
      </c>
      <c r="M27" s="11">
        <f>[1]vivienda!AJ22</f>
        <v>27.943711917455143</v>
      </c>
      <c r="N27" s="7">
        <f>[1]vivienda!AK22</f>
        <v>13098.775254194403</v>
      </c>
      <c r="O27" s="11">
        <f>[1]vivienda!AL22</f>
        <v>24.025358100175762</v>
      </c>
      <c r="P27" s="7">
        <f>[1]vivienda!AM22</f>
        <v>40773.084820734606</v>
      </c>
      <c r="Q27" s="11">
        <f>[1]vivienda!AN22</f>
        <v>28.133874742482323</v>
      </c>
      <c r="R27" s="7">
        <f>[1]vivienda!AO22</f>
        <v>1491.8082982822332</v>
      </c>
      <c r="S27" s="11">
        <f>[1]vivienda!AP22</f>
        <v>31.1187859403238</v>
      </c>
      <c r="T27" s="7">
        <f>Cuadro01!B27-(Cuadro02!D27+Cuadro02!F27+Cuadro02!H27+Cuadro02!J27+Cuadro02!L27+Cuadro02!N27+Cuadro02!P27+Cuadro02!R27)</f>
        <v>40491.920763989503</v>
      </c>
      <c r="U27" s="9">
        <f t="shared" si="6"/>
        <v>28.197083854294458</v>
      </c>
    </row>
    <row r="28" spans="1:21" x14ac:dyDescent="0.2">
      <c r="A28" s="8" t="s">
        <v>62</v>
      </c>
      <c r="B28" s="7">
        <f t="shared" si="4"/>
        <v>392913.29485136934</v>
      </c>
      <c r="C28" s="9">
        <f t="shared" si="5"/>
        <v>19.919351668835919</v>
      </c>
      <c r="D28" s="7">
        <f>[1]vivienda!AA23</f>
        <v>144120.25592721996</v>
      </c>
      <c r="E28" s="11">
        <f>[1]vivienda!AB23</f>
        <v>18.78732993273297</v>
      </c>
      <c r="F28" s="7">
        <f>[1]vivienda!AC23</f>
        <v>110889.13400717218</v>
      </c>
      <c r="G28" s="11">
        <f>[1]vivienda!AD23</f>
        <v>24.691355046798595</v>
      </c>
      <c r="H28" s="7">
        <f>[1]vivienda!AE23</f>
        <v>4321.7322923438451</v>
      </c>
      <c r="I28" s="11">
        <f>[1]vivienda!AF23</f>
        <v>21.416294332546002</v>
      </c>
      <c r="J28" s="7">
        <f>[1]vivienda!AG23</f>
        <v>1030.0686741923143</v>
      </c>
      <c r="K28" s="11">
        <f>[1]vivienda!AH23</f>
        <v>33.565135567898935</v>
      </c>
      <c r="L28" s="7">
        <f>[1]vivienda!AI23</f>
        <v>73283.175996398044</v>
      </c>
      <c r="M28" s="11">
        <f>[1]vivienda!AJ23</f>
        <v>19.024024307975608</v>
      </c>
      <c r="N28" s="7">
        <f>[1]vivienda!AK23</f>
        <v>12570.980633380961</v>
      </c>
      <c r="O28" s="11">
        <f>[1]vivienda!AL23</f>
        <v>23.057293947435301</v>
      </c>
      <c r="P28" s="7">
        <f>[1]vivienda!AM23</f>
        <v>25890.738606271836</v>
      </c>
      <c r="Q28" s="11">
        <f>[1]vivienda!AN23</f>
        <v>17.864892983735725</v>
      </c>
      <c r="R28" s="7">
        <f>[1]vivienda!AO23</f>
        <v>997.02792439608811</v>
      </c>
      <c r="S28" s="11">
        <f>[1]vivienda!AP23</f>
        <v>20.797778502461036</v>
      </c>
      <c r="T28" s="7">
        <f>Cuadro01!B28-(Cuadro02!D28+Cuadro02!F28+Cuadro02!H28+Cuadro02!J28+Cuadro02!L28+Cuadro02!N28+Cuadro02!P28+Cuadro02!R28)</f>
        <v>19810.180789994134</v>
      </c>
      <c r="U28" s="9">
        <f t="shared" si="6"/>
        <v>13.79508105234083</v>
      </c>
    </row>
    <row r="29" spans="1:21" x14ac:dyDescent="0.2">
      <c r="A29" s="8" t="s">
        <v>63</v>
      </c>
      <c r="B29" s="7">
        <f t="shared" si="4"/>
        <v>393870.96678328956</v>
      </c>
      <c r="C29" s="9">
        <f t="shared" si="5"/>
        <v>19.967902339544349</v>
      </c>
      <c r="D29" s="7">
        <f>[1]vivienda!AA24</f>
        <v>201080.39911465475</v>
      </c>
      <c r="E29" s="11">
        <f>[1]vivienda!AB24</f>
        <v>26.212580437550692</v>
      </c>
      <c r="F29" s="7">
        <f>[1]vivienda!AC24</f>
        <v>97748.34511877106</v>
      </c>
      <c r="G29" s="11">
        <f>[1]vivienda!AD24</f>
        <v>21.76533450435706</v>
      </c>
      <c r="H29" s="7">
        <f>[1]vivienda!AE24</f>
        <v>5980.9414420779358</v>
      </c>
      <c r="I29" s="11">
        <f>[1]vivienda!AF24</f>
        <v>29.638486061753532</v>
      </c>
      <c r="J29" s="7">
        <f>[1]vivienda!AG24</f>
        <v>642.11866762053853</v>
      </c>
      <c r="K29" s="11">
        <f>[1]vivienda!AH24</f>
        <v>20.923653606165381</v>
      </c>
      <c r="L29" s="7">
        <f>[1]vivienda!AI24</f>
        <v>42645.199300479224</v>
      </c>
      <c r="M29" s="11">
        <f>[1]vivienda!AJ24</f>
        <v>11.070526039300708</v>
      </c>
      <c r="N29" s="7">
        <f>[1]vivienda!AK24</f>
        <v>10132.970038307451</v>
      </c>
      <c r="O29" s="11">
        <f>[1]vivienda!AL24</f>
        <v>18.585572243537261</v>
      </c>
      <c r="P29" s="7">
        <f>[1]vivienda!AM24</f>
        <v>23933.937253726461</v>
      </c>
      <c r="Q29" s="11">
        <f>[1]vivienda!AN24</f>
        <v>16.514678635459692</v>
      </c>
      <c r="R29" s="7">
        <f>[1]vivienda!AO24</f>
        <v>955.79622657224263</v>
      </c>
      <c r="S29" s="11">
        <f>[1]vivienda!AP24</f>
        <v>19.937694549305803</v>
      </c>
      <c r="T29" s="7">
        <f>Cuadro01!B29-(Cuadro02!D29+Cuadro02!F29+Cuadro02!H29+Cuadro02!J29+Cuadro02!L29+Cuadro02!N29+Cuadro02!P29+Cuadro02!R29)</f>
        <v>10751.259621079953</v>
      </c>
      <c r="U29" s="9">
        <f t="shared" si="6"/>
        <v>7.4867816432280536</v>
      </c>
    </row>
    <row r="30" spans="1:21" x14ac:dyDescent="0.2">
      <c r="A30" s="8" t="s">
        <v>64</v>
      </c>
      <c r="B30" s="7">
        <f t="shared" si="4"/>
        <v>397801.08979517542</v>
      </c>
      <c r="C30" s="9">
        <f t="shared" si="5"/>
        <v>20.167146049037949</v>
      </c>
      <c r="D30" s="7">
        <f>[1]vivienda!AA25</f>
        <v>286648.20810550504</v>
      </c>
      <c r="E30" s="11">
        <f>[1]vivienda!AB25</f>
        <v>37.367089210724153</v>
      </c>
      <c r="F30" s="7">
        <f>[1]vivienda!AC25</f>
        <v>70631.993745877669</v>
      </c>
      <c r="G30" s="11">
        <f>[1]vivienda!AD25</f>
        <v>15.727416855198125</v>
      </c>
      <c r="H30" s="7">
        <f>[1]vivienda!AE25</f>
        <v>2870.7326979523509</v>
      </c>
      <c r="I30" s="11">
        <f>[1]vivienda!AF25</f>
        <v>14.225882643940485</v>
      </c>
      <c r="J30" s="7">
        <f>[1]vivienda!AG25</f>
        <v>361.01803494173743</v>
      </c>
      <c r="K30" s="11">
        <f>[1]vivienda!AH25</f>
        <v>11.763894572153085</v>
      </c>
      <c r="L30" s="7">
        <f>[1]vivienda!AI25</f>
        <v>17223.470831791492</v>
      </c>
      <c r="M30" s="11">
        <f>[1]vivienda!AJ25</f>
        <v>4.4711452979032336</v>
      </c>
      <c r="N30" s="7">
        <f>[1]vivienda!AK25</f>
        <v>4454.3417535023509</v>
      </c>
      <c r="O30" s="11">
        <f>[1]vivienda!AL25</f>
        <v>8.1700123600632413</v>
      </c>
      <c r="P30" s="7">
        <f>[1]vivienda!AM25</f>
        <v>9668.9950533372667</v>
      </c>
      <c r="Q30" s="11">
        <f>[1]vivienda!AN25</f>
        <v>6.6717124032257811</v>
      </c>
      <c r="R30" s="7">
        <f>[1]vivienda!AO25</f>
        <v>674.6415184291227</v>
      </c>
      <c r="S30" s="11">
        <f>[1]vivienda!AP25</f>
        <v>14.072870503954693</v>
      </c>
      <c r="T30" s="7">
        <f>Cuadro01!B30-(Cuadro02!D30+Cuadro02!F30+Cuadro02!H30+Cuadro02!J30+Cuadro02!L30+Cuadro02!N30+Cuadro02!P30+Cuadro02!R30)</f>
        <v>5267.6880538383848</v>
      </c>
      <c r="U30" s="9">
        <f t="shared" si="6"/>
        <v>3.6682241536054936</v>
      </c>
    </row>
    <row r="31" spans="1:21" x14ac:dyDescent="0.2">
      <c r="A31" s="12" t="s">
        <v>65</v>
      </c>
      <c r="B31" s="13">
        <f t="shared" si="4"/>
        <v>9570.8612021951285</v>
      </c>
      <c r="C31" s="24">
        <f t="shared" si="5"/>
        <v>0.48520972071525231</v>
      </c>
      <c r="D31" s="13">
        <f>[1]vivienda!AA26</f>
        <v>6379.3247290860008</v>
      </c>
      <c r="E31" s="14">
        <f>[1]vivienda!AB26</f>
        <v>0.83160051071450358</v>
      </c>
      <c r="F31" s="13">
        <f>[1]vivienda!AC26</f>
        <v>2268.3171728097877</v>
      </c>
      <c r="G31" s="14">
        <f>[1]vivienda!AD26</f>
        <v>0.50507946674896342</v>
      </c>
      <c r="H31" s="13">
        <f>[1]vivienda!AE26</f>
        <v>0</v>
      </c>
      <c r="I31" s="14">
        <f>[1]vivienda!AF26</f>
        <v>0</v>
      </c>
      <c r="J31" s="13">
        <f>[1]vivienda!AG26</f>
        <v>0</v>
      </c>
      <c r="K31" s="14">
        <f>[1]vivienda!AH26</f>
        <v>0</v>
      </c>
      <c r="L31" s="13">
        <f>[1]vivienda!AI26</f>
        <v>923.21930029933969</v>
      </c>
      <c r="M31" s="14">
        <f>[1]vivienda!AJ26</f>
        <v>0.23966409986584275</v>
      </c>
      <c r="N31" s="13">
        <f>[1]vivienda!AK26</f>
        <v>0</v>
      </c>
      <c r="O31" s="14">
        <f>[1]vivienda!AL26</f>
        <v>0</v>
      </c>
      <c r="P31" s="13">
        <f>[1]vivienda!AM26</f>
        <v>0</v>
      </c>
      <c r="Q31" s="14">
        <f>[1]vivienda!AN26</f>
        <v>0</v>
      </c>
      <c r="R31" s="13">
        <f>[1]vivienda!AO26</f>
        <v>0</v>
      </c>
      <c r="S31" s="14">
        <f>[1]vivienda!AP26</f>
        <v>0</v>
      </c>
      <c r="T31" s="13">
        <f>Cuadro01!B31-(Cuadro02!D31+Cuadro02!F31+Cuadro02!H31+Cuadro02!J31+Cuadro02!L31+Cuadro02!N31+Cuadro02!P31+Cuadro02!R31)</f>
        <v>0</v>
      </c>
      <c r="U31" s="24">
        <f t="shared" si="6"/>
        <v>0</v>
      </c>
    </row>
    <row r="32" spans="1:21" x14ac:dyDescent="0.2">
      <c r="A32" s="1" t="str">
        <f>Cuadro01!A32</f>
        <v>Fuente: Instituto Nacional de Estadística (INE). LIV Encuesta Permanente de Hogares de Propósitos Múltiples, Junio 2016.</v>
      </c>
      <c r="B32" s="32"/>
      <c r="C32" s="33"/>
      <c r="D32" s="32"/>
      <c r="E32" s="34"/>
      <c r="F32" s="32"/>
      <c r="G32" s="34"/>
      <c r="H32" s="32"/>
      <c r="I32" s="34"/>
      <c r="J32" s="32"/>
      <c r="K32" s="34"/>
      <c r="L32" s="32"/>
      <c r="M32" s="34"/>
      <c r="N32" s="32"/>
      <c r="O32" s="34"/>
      <c r="P32" s="32"/>
      <c r="Q32" s="34"/>
      <c r="R32" s="32"/>
      <c r="S32" s="34"/>
      <c r="T32" s="32"/>
      <c r="U32" s="33"/>
    </row>
    <row r="33" spans="1:1" x14ac:dyDescent="0.2">
      <c r="A33" s="28" t="s">
        <v>27</v>
      </c>
    </row>
    <row r="34" spans="1:1" x14ac:dyDescent="0.2">
      <c r="A34" s="28" t="s">
        <v>28</v>
      </c>
    </row>
  </sheetData>
  <mergeCells count="12">
    <mergeCell ref="A1:U1"/>
    <mergeCell ref="P3:Q3"/>
    <mergeCell ref="R3:S3"/>
    <mergeCell ref="F3:G3"/>
    <mergeCell ref="H3:I3"/>
    <mergeCell ref="J3:K3"/>
    <mergeCell ref="L3:M3"/>
    <mergeCell ref="B3:C3"/>
    <mergeCell ref="D3:E3"/>
    <mergeCell ref="T3:U3"/>
    <mergeCell ref="A3:A4"/>
    <mergeCell ref="N3:O3"/>
  </mergeCells>
  <phoneticPr fontId="2" type="noConversion"/>
  <printOptions horizontalCentered="1" verticalCentered="1"/>
  <pageMargins left="0.54" right="0" top="0" bottom="0" header="0" footer="0"/>
  <pageSetup paperSize="9" scale="71" orientation="landscape" r:id="rId1"/>
  <headerFooter alignWithMargins="0">
    <oddFooter>&amp;L&amp;Z&amp;F+&amp;F+&amp;A&amp;R&amp;D+&amp;T</oddFooter>
  </headerFooter>
  <ignoredErrors>
    <ignoredError sqref="F5:U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34"/>
  <sheetViews>
    <sheetView workbookViewId="0">
      <selection activeCell="B5" sqref="B5"/>
    </sheetView>
  </sheetViews>
  <sheetFormatPr baseColWidth="10" defaultRowHeight="12.75" x14ac:dyDescent="0.2"/>
  <cols>
    <col min="1" max="1" width="19.28515625" customWidth="1"/>
    <col min="2" max="2" width="9" bestFit="1" customWidth="1"/>
    <col min="3" max="3" width="6" bestFit="1" customWidth="1"/>
    <col min="4" max="4" width="9" bestFit="1" customWidth="1"/>
    <col min="5" max="5" width="5.140625" bestFit="1" customWidth="1"/>
    <col min="6" max="6" width="6.85546875" bestFit="1" customWidth="1"/>
    <col min="7" max="7" width="5.140625" bestFit="1" customWidth="1"/>
    <col min="8" max="8" width="6.85546875" bestFit="1" customWidth="1"/>
    <col min="9" max="9" width="6" bestFit="1" customWidth="1"/>
    <col min="10" max="10" width="6.85546875" bestFit="1" customWidth="1"/>
    <col min="11" max="11" width="6" bestFit="1" customWidth="1"/>
    <col min="12" max="12" width="6.85546875" bestFit="1" customWidth="1"/>
    <col min="13" max="13" width="5.140625" bestFit="1" customWidth="1"/>
    <col min="14" max="14" width="7.7109375" bestFit="1" customWidth="1"/>
    <col min="15" max="15" width="5.140625" bestFit="1" customWidth="1"/>
    <col min="16" max="16" width="6.85546875" bestFit="1" customWidth="1"/>
    <col min="17" max="17" width="5.140625" bestFit="1" customWidth="1"/>
    <col min="18" max="18" width="6.85546875" bestFit="1" customWidth="1"/>
    <col min="19" max="19" width="7" customWidth="1"/>
  </cols>
  <sheetData>
    <row r="1" spans="1:19" ht="18" customHeight="1" x14ac:dyDescent="0.2">
      <c r="A1" s="46" t="s">
        <v>77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6.75" customHeight="1" x14ac:dyDescent="0.2">
      <c r="A3" s="47" t="s">
        <v>0</v>
      </c>
      <c r="B3" s="43" t="s">
        <v>1</v>
      </c>
      <c r="C3" s="43">
        <v>0</v>
      </c>
      <c r="D3" s="43" t="s">
        <v>5</v>
      </c>
      <c r="E3" s="43">
        <v>0</v>
      </c>
      <c r="F3" s="43" t="s">
        <v>21</v>
      </c>
      <c r="G3" s="43">
        <v>0</v>
      </c>
      <c r="H3" s="43" t="s">
        <v>22</v>
      </c>
      <c r="I3" s="43">
        <v>0</v>
      </c>
      <c r="J3" s="43" t="s">
        <v>23</v>
      </c>
      <c r="K3" s="43">
        <v>0</v>
      </c>
      <c r="L3" s="43" t="s">
        <v>24</v>
      </c>
      <c r="M3" s="43">
        <v>0</v>
      </c>
      <c r="N3" s="43" t="s">
        <v>25</v>
      </c>
      <c r="O3" s="43">
        <v>0</v>
      </c>
      <c r="P3" s="43" t="s">
        <v>26</v>
      </c>
      <c r="Q3" s="43">
        <v>0</v>
      </c>
      <c r="R3" s="43" t="s">
        <v>13</v>
      </c>
      <c r="S3" s="43">
        <v>0</v>
      </c>
    </row>
    <row r="4" spans="1:19" x14ac:dyDescent="0.2">
      <c r="A4" s="4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</row>
    <row r="5" spans="1:19" x14ac:dyDescent="0.2">
      <c r="A5" s="4" t="s">
        <v>46</v>
      </c>
      <c r="B5" s="6">
        <f>[1]vivienda!AQ5</f>
        <v>1972520.4985767042</v>
      </c>
      <c r="C5" s="27">
        <f>+E5+G5+I5+K5+M5+O5+Q5+S5</f>
        <v>100.00000000000274</v>
      </c>
      <c r="D5" s="6">
        <f>[1]vivienda!AS5</f>
        <v>1744583.666174887</v>
      </c>
      <c r="E5" s="27">
        <f>+D5/$B$5*100</f>
        <v>88.444387139890935</v>
      </c>
      <c r="F5" s="6">
        <f>[1]vivienda!AU5</f>
        <v>3606.8130298524666</v>
      </c>
      <c r="G5" s="27">
        <f>+F5/$B$5*100</f>
        <v>0.18285300621489134</v>
      </c>
      <c r="H5" s="6">
        <f>[1]vivienda!AW5</f>
        <v>5650.1227168439018</v>
      </c>
      <c r="I5" s="27">
        <f>+H5/$B$5*100</f>
        <v>0.28644177441607399</v>
      </c>
      <c r="J5" s="6">
        <f>[1]vivienda!AY5</f>
        <v>53915.101347794196</v>
      </c>
      <c r="K5" s="27">
        <f>+J5/$B$5*100</f>
        <v>2.7333100663185648</v>
      </c>
      <c r="L5" s="6">
        <f>[1]vivienda!BA5</f>
        <v>42315.726374470913</v>
      </c>
      <c r="M5" s="27">
        <f>+L5/$B$5*100</f>
        <v>2.1452616794098889</v>
      </c>
      <c r="N5" s="6">
        <f>[1]vivienda!BC5</f>
        <v>55190.513107953921</v>
      </c>
      <c r="O5" s="27">
        <f>+N5/$B$5*100</f>
        <v>2.7979690526804308</v>
      </c>
      <c r="P5" s="6">
        <f>[1]vivienda!BE5</f>
        <v>49549.215966191427</v>
      </c>
      <c r="Q5" s="27">
        <f>+P5/$B$5*100</f>
        <v>2.5119747045439711</v>
      </c>
      <c r="R5" s="6">
        <f>[1]vivienda!BG5</f>
        <v>17709.339858764466</v>
      </c>
      <c r="S5" s="27">
        <f>+R5/$B$5*100</f>
        <v>0.89780257652799322</v>
      </c>
    </row>
    <row r="6" spans="1:19" x14ac:dyDescent="0.2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</row>
    <row r="7" spans="1:19" x14ac:dyDescent="0.2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</row>
    <row r="8" spans="1:19" x14ac:dyDescent="0.2">
      <c r="A8" s="8" t="s">
        <v>47</v>
      </c>
      <c r="B8" s="7">
        <f>[1]vivienda!AQ6</f>
        <v>1117412.3739680084</v>
      </c>
      <c r="C8" s="9">
        <f>+B8/B5*100</f>
        <v>56.648961304802192</v>
      </c>
      <c r="D8" s="7">
        <f>[1]vivienda!AS6</f>
        <v>1106119.7991716901</v>
      </c>
      <c r="E8" s="9">
        <f>+D8/D5*100</f>
        <v>63.403081240404461</v>
      </c>
      <c r="F8" s="7">
        <f>[1]vivienda!AU6</f>
        <v>1639.1086011008592</v>
      </c>
      <c r="G8" s="9">
        <f>+F8/F5*100</f>
        <v>45.444789833419932</v>
      </c>
      <c r="H8" s="7">
        <f>[1]vivienda!AW6</f>
        <v>0</v>
      </c>
      <c r="I8" s="9">
        <f>+H8/H5*100</f>
        <v>0</v>
      </c>
      <c r="J8" s="7">
        <f>[1]vivienda!AY6</f>
        <v>0</v>
      </c>
      <c r="K8" s="9">
        <f>+J8/J5*100</f>
        <v>0</v>
      </c>
      <c r="L8" s="7">
        <f>[1]vivienda!BA6</f>
        <v>7487.3579855673424</v>
      </c>
      <c r="M8" s="9">
        <f>+L8/L5*100</f>
        <v>17.694031574238714</v>
      </c>
      <c r="N8" s="7">
        <f>[1]vivienda!BC6</f>
        <v>1444.0721397669497</v>
      </c>
      <c r="O8" s="9">
        <f>+N8/N5*100</f>
        <v>2.6165224029396339</v>
      </c>
      <c r="P8" s="7">
        <f>[1]vivienda!BE6</f>
        <v>722.03606988347485</v>
      </c>
      <c r="Q8" s="9">
        <f>+P8/P5*100</f>
        <v>1.4572098787115759</v>
      </c>
      <c r="R8" s="7">
        <f>[1]vivienda!BG6</f>
        <v>0</v>
      </c>
      <c r="S8" s="9">
        <f>+R8/R5*100</f>
        <v>0</v>
      </c>
    </row>
    <row r="9" spans="1:19" x14ac:dyDescent="0.2">
      <c r="A9" s="10" t="s">
        <v>48</v>
      </c>
      <c r="B9" s="7">
        <f>[1]vivienda!AQ7</f>
        <v>288209.56778868049</v>
      </c>
      <c r="C9" s="9">
        <f>[1]vivienda!AR7</f>
        <v>14.611233089675954</v>
      </c>
      <c r="D9" s="7">
        <f>[1]vivienda!AS7</f>
        <v>287137.54364526051</v>
      </c>
      <c r="E9" s="9">
        <f>[1]vivienda!AT7</f>
        <v>16.458800412526401</v>
      </c>
      <c r="F9" s="7">
        <f>[1]vivienda!AU7</f>
        <v>0</v>
      </c>
      <c r="G9" s="9">
        <f>[1]vivienda!AV7</f>
        <v>0</v>
      </c>
      <c r="H9" s="7">
        <f>[1]vivienda!AW7</f>
        <v>0</v>
      </c>
      <c r="I9" s="9">
        <f>[1]vivienda!AX7</f>
        <v>0</v>
      </c>
      <c r="J9" s="7">
        <f>[1]vivienda!AY7</f>
        <v>0</v>
      </c>
      <c r="K9" s="9">
        <f>[1]vivienda!AZ7</f>
        <v>0</v>
      </c>
      <c r="L9" s="7">
        <f>[1]vivienda!BA7</f>
        <v>1072.0241434199811</v>
      </c>
      <c r="M9" s="9">
        <f>[1]vivienda!BB7</f>
        <v>2.5333941663511972</v>
      </c>
      <c r="N9" s="7">
        <f>[1]vivienda!BC7</f>
        <v>0</v>
      </c>
      <c r="O9" s="9">
        <f>[1]vivienda!BD7</f>
        <v>0</v>
      </c>
      <c r="P9" s="7">
        <f>[1]vivienda!BE7</f>
        <v>0</v>
      </c>
      <c r="Q9" s="9">
        <f>[1]vivienda!BF7</f>
        <v>0</v>
      </c>
      <c r="R9" s="7">
        <f>[1]vivienda!BG7</f>
        <v>0</v>
      </c>
      <c r="S9" s="9">
        <f>[1]vivienda!BH7</f>
        <v>0</v>
      </c>
    </row>
    <row r="10" spans="1:19" x14ac:dyDescent="0.2">
      <c r="A10" s="10" t="s">
        <v>49</v>
      </c>
      <c r="B10" s="7">
        <f>[1]vivienda!AQ8</f>
        <v>181536.45149383633</v>
      </c>
      <c r="C10" s="9">
        <f>[1]vivienda!AR8</f>
        <v>9.2032732549459499</v>
      </c>
      <c r="D10" s="7">
        <f>[1]vivienda!AS8</f>
        <v>180918.98057038791</v>
      </c>
      <c r="E10" s="9">
        <f>[1]vivienda!AT8</f>
        <v>10.37032411102785</v>
      </c>
      <c r="F10" s="7">
        <f>[1]vivienda!AU8</f>
        <v>411.64728229895201</v>
      </c>
      <c r="G10" s="9">
        <f>[1]vivienda!AV8</f>
        <v>11.41304744359843</v>
      </c>
      <c r="H10" s="7">
        <f>[1]vivienda!AW8</f>
        <v>0</v>
      </c>
      <c r="I10" s="9">
        <f>[1]vivienda!AX8</f>
        <v>0</v>
      </c>
      <c r="J10" s="7">
        <f>[1]vivienda!AY8</f>
        <v>0</v>
      </c>
      <c r="K10" s="9">
        <f>[1]vivienda!AZ8</f>
        <v>0</v>
      </c>
      <c r="L10" s="7">
        <f>[1]vivienda!BA8</f>
        <v>205.823641149476</v>
      </c>
      <c r="M10" s="9">
        <f>[1]vivienda!BB8</f>
        <v>0.48639987726560557</v>
      </c>
      <c r="N10" s="7">
        <f>[1]vivienda!BC8</f>
        <v>0</v>
      </c>
      <c r="O10" s="9">
        <f>[1]vivienda!BD8</f>
        <v>0</v>
      </c>
      <c r="P10" s="7">
        <f>[1]vivienda!BE8</f>
        <v>0</v>
      </c>
      <c r="Q10" s="9">
        <f>[1]vivienda!BF8</f>
        <v>0</v>
      </c>
      <c r="R10" s="7">
        <f>[1]vivienda!BG8</f>
        <v>0</v>
      </c>
      <c r="S10" s="9">
        <f>[1]vivienda!BH8</f>
        <v>0</v>
      </c>
    </row>
    <row r="11" spans="1:19" x14ac:dyDescent="0.2">
      <c r="A11" s="10" t="s">
        <v>50</v>
      </c>
      <c r="B11" s="7">
        <f>[1]vivienda!AQ9</f>
        <v>647666.35468548967</v>
      </c>
      <c r="C11" s="9">
        <f>[1]vivienda!AR9</f>
        <v>32.834454960180196</v>
      </c>
      <c r="D11" s="7">
        <f>[1]vivienda!AS9</f>
        <v>638063.27495603985</v>
      </c>
      <c r="E11" s="9">
        <f>[1]vivienda!AT9</f>
        <v>36.573956716850105</v>
      </c>
      <c r="F11" s="7">
        <f>[1]vivienda!AU9</f>
        <v>1227.4613188019073</v>
      </c>
      <c r="G11" s="9">
        <f>[1]vivienda!AV9</f>
        <v>34.03174238982151</v>
      </c>
      <c r="H11" s="7">
        <f>[1]vivienda!AW9</f>
        <v>0</v>
      </c>
      <c r="I11" s="9">
        <f>[1]vivienda!AX9</f>
        <v>0</v>
      </c>
      <c r="J11" s="7">
        <f>[1]vivienda!AY9</f>
        <v>0</v>
      </c>
      <c r="K11" s="9">
        <f>[1]vivienda!AZ9</f>
        <v>0</v>
      </c>
      <c r="L11" s="7">
        <f>[1]vivienda!BA9</f>
        <v>6209.5102009978846</v>
      </c>
      <c r="M11" s="9">
        <f>[1]vivienda!BB9</f>
        <v>14.674237530621909</v>
      </c>
      <c r="N11" s="7">
        <f>[1]vivienda!BC9</f>
        <v>1444.0721397669497</v>
      </c>
      <c r="O11" s="9">
        <f>[1]vivienda!BD9</f>
        <v>2.6165224029396339</v>
      </c>
      <c r="P11" s="7">
        <f>[1]vivienda!BE9</f>
        <v>722.03606988347485</v>
      </c>
      <c r="Q11" s="9">
        <f>[1]vivienda!BF9</f>
        <v>1.4572098787115759</v>
      </c>
      <c r="R11" s="7">
        <f>[1]vivienda!BG9</f>
        <v>0</v>
      </c>
      <c r="S11" s="9">
        <f>[1]vivienda!BH9</f>
        <v>0</v>
      </c>
    </row>
    <row r="12" spans="1:19" x14ac:dyDescent="0.2">
      <c r="A12" s="8" t="s">
        <v>51</v>
      </c>
      <c r="B12" s="7">
        <f>[1]vivienda!AQ10</f>
        <v>855108.12460892717</v>
      </c>
      <c r="C12" s="9">
        <f>[1]vivienda!AR10</f>
        <v>43.351038695209546</v>
      </c>
      <c r="D12" s="7">
        <f>[1]vivienda!AS10</f>
        <v>638463.86700335587</v>
      </c>
      <c r="E12" s="9">
        <f>[1]vivienda!AT10</f>
        <v>36.596918759604655</v>
      </c>
      <c r="F12" s="7">
        <f>[1]vivienda!AU10</f>
        <v>1967.7044287516076</v>
      </c>
      <c r="G12" s="9">
        <f>[1]vivienda!AV10</f>
        <v>54.555210166580068</v>
      </c>
      <c r="H12" s="7">
        <f>[1]vivienda!AW10</f>
        <v>5650.1227168439018</v>
      </c>
      <c r="I12" s="9">
        <f>[1]vivienda!AX10</f>
        <v>100</v>
      </c>
      <c r="J12" s="7">
        <f>[1]vivienda!AY10</f>
        <v>53915.101347794196</v>
      </c>
      <c r="K12" s="9">
        <f>[1]vivienda!AZ10</f>
        <v>100</v>
      </c>
      <c r="L12" s="7">
        <f>[1]vivienda!BA10</f>
        <v>34828.368388903495</v>
      </c>
      <c r="M12" s="9">
        <f>[1]vivienda!BB10</f>
        <v>82.305968425761108</v>
      </c>
      <c r="N12" s="7">
        <f>[1]vivienda!BC10</f>
        <v>53746.440968186973</v>
      </c>
      <c r="O12" s="9">
        <f>[1]vivienda!BD10</f>
        <v>97.383477597060377</v>
      </c>
      <c r="P12" s="7">
        <f>[1]vivienda!BE10</f>
        <v>48827.179896307949</v>
      </c>
      <c r="Q12" s="9">
        <f>[1]vivienda!BF10</f>
        <v>98.542790121288419</v>
      </c>
      <c r="R12" s="7">
        <f>[1]vivienda!BG10</f>
        <v>17709.339858764466</v>
      </c>
      <c r="S12" s="9">
        <f>[1]vivienda!BH10</f>
        <v>100</v>
      </c>
    </row>
    <row r="13" spans="1:19" x14ac:dyDescent="0.2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</row>
    <row r="14" spans="1:19" x14ac:dyDescent="0.2">
      <c r="A14" s="4" t="s">
        <v>71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">
      <c r="A15" s="8" t="s">
        <v>52</v>
      </c>
      <c r="B15" s="7">
        <f>[1]vivienda!AQ12</f>
        <v>279661.42920685146</v>
      </c>
      <c r="C15" s="11">
        <f>[1]vivienda!AR12</f>
        <v>14.177871885673406</v>
      </c>
      <c r="D15" s="7">
        <f>[1]vivienda!AS12</f>
        <v>208174.34745570674</v>
      </c>
      <c r="E15" s="11">
        <f>[1]vivienda!AT12</f>
        <v>11.93260899387775</v>
      </c>
      <c r="F15" s="7">
        <f>[1]vivienda!AU12</f>
        <v>843.30189803640337</v>
      </c>
      <c r="G15" s="11">
        <f>[1]vivienda!AV12</f>
        <v>23.380804357105749</v>
      </c>
      <c r="H15" s="7">
        <f>[1]vivienda!AW12</f>
        <v>1742.8239226085668</v>
      </c>
      <c r="I15" s="11">
        <f>[1]vivienda!AX12</f>
        <v>30.845771144278611</v>
      </c>
      <c r="J15" s="7">
        <f>[1]vivienda!AY12</f>
        <v>14954.553658512214</v>
      </c>
      <c r="K15" s="11">
        <f>[1]vivienda!AZ12</f>
        <v>27.73722627737218</v>
      </c>
      <c r="L15" s="7">
        <f>[1]vivienda!BA12</f>
        <v>9269.0528262223561</v>
      </c>
      <c r="M15" s="11">
        <f>[1]vivienda!BB12</f>
        <v>21.904510734842017</v>
      </c>
      <c r="N15" s="7">
        <f>[1]vivienda!BC12</f>
        <v>18600.036308255221</v>
      </c>
      <c r="O15" s="11">
        <f>[1]vivienda!BD12</f>
        <v>33.701510025596463</v>
      </c>
      <c r="P15" s="7">
        <f>[1]vivienda!BE12</f>
        <v>19555.778459363144</v>
      </c>
      <c r="Q15" s="11">
        <f>[1]vivienda!BF12</f>
        <v>39.467382234073092</v>
      </c>
      <c r="R15" s="7">
        <f>[1]vivienda!BG12</f>
        <v>6521.5346781481858</v>
      </c>
      <c r="S15" s="11">
        <f>[1]vivienda!BH12</f>
        <v>36.825396825396837</v>
      </c>
    </row>
    <row r="16" spans="1:19" x14ac:dyDescent="0.2">
      <c r="A16" s="8" t="s">
        <v>53</v>
      </c>
      <c r="B16" s="7">
        <f>[1]vivienda!AQ13</f>
        <v>1096382.3420324924</v>
      </c>
      <c r="C16" s="11">
        <f>[1]vivienda!AR13</f>
        <v>55.582811069573182</v>
      </c>
      <c r="D16" s="7">
        <f>[1]vivienda!AS13</f>
        <v>948982.36408431677</v>
      </c>
      <c r="E16" s="11">
        <f>[1]vivienda!AT13</f>
        <v>54.395921645020451</v>
      </c>
      <c r="F16" s="7">
        <f>[1]vivienda!AU13</f>
        <v>1688.1708222654402</v>
      </c>
      <c r="G16" s="11">
        <f>[1]vivienda!AV13</f>
        <v>46.805054997111768</v>
      </c>
      <c r="H16" s="7">
        <f>[1]vivienda!AW13</f>
        <v>3907.2987942353352</v>
      </c>
      <c r="I16" s="11">
        <f>[1]vivienda!AX13</f>
        <v>69.154228855721399</v>
      </c>
      <c r="J16" s="7">
        <f>[1]vivienda!AY13</f>
        <v>36514.972184976308</v>
      </c>
      <c r="K16" s="11">
        <f>[1]vivienda!AZ13</f>
        <v>67.726798748696453</v>
      </c>
      <c r="L16" s="7">
        <f>[1]vivienda!BA13</f>
        <v>31200.234947649777</v>
      </c>
      <c r="M16" s="11">
        <f>[1]vivienda!BB13</f>
        <v>73.732008453653492</v>
      </c>
      <c r="N16" s="7">
        <f>[1]vivienda!BC13</f>
        <v>34847.652877089946</v>
      </c>
      <c r="O16" s="11">
        <f>[1]vivienda!BD13</f>
        <v>63.140657541862545</v>
      </c>
      <c r="P16" s="7">
        <f>[1]vivienda!BE13</f>
        <v>28334.943774023155</v>
      </c>
      <c r="Q16" s="11">
        <f>[1]vivienda!BF13</f>
        <v>57.185453334633472</v>
      </c>
      <c r="R16" s="7">
        <f>[1]vivienda!BG13</f>
        <v>10906.704547937479</v>
      </c>
      <c r="S16" s="11">
        <f>[1]vivienda!BH13</f>
        <v>61.587301587301582</v>
      </c>
    </row>
    <row r="17" spans="1:19" x14ac:dyDescent="0.2">
      <c r="A17" s="8" t="s">
        <v>54</v>
      </c>
      <c r="B17" s="7">
        <f>[1]vivienda!AQ14</f>
        <v>421314.68519984552</v>
      </c>
      <c r="C17" s="11">
        <f>[1]vivienda!AR14</f>
        <v>21.359204403901007</v>
      </c>
      <c r="D17" s="7">
        <f>[1]vivienda!AS14</f>
        <v>413670.41566069261</v>
      </c>
      <c r="E17" s="11">
        <f>[1]vivienda!AT14</f>
        <v>23.711698308381614</v>
      </c>
      <c r="F17" s="7">
        <f>[1]vivienda!AU14</f>
        <v>1075.3403095506235</v>
      </c>
      <c r="G17" s="11">
        <f>[1]vivienda!AV14</f>
        <v>29.814140645782501</v>
      </c>
      <c r="H17" s="7">
        <f>[1]vivienda!AW14</f>
        <v>0</v>
      </c>
      <c r="I17" s="11">
        <f>[1]vivienda!AX14</f>
        <v>0</v>
      </c>
      <c r="J17" s="7">
        <f>[1]vivienda!AY14</f>
        <v>2164.4748716267686</v>
      </c>
      <c r="K17" s="11">
        <f>[1]vivienda!AZ14</f>
        <v>4.0145985401459754</v>
      </c>
      <c r="L17" s="7">
        <f>[1]vivienda!BA14</f>
        <v>1565.3379679198781</v>
      </c>
      <c r="M17" s="11">
        <f>[1]vivienda!BB14</f>
        <v>3.6991872810299835</v>
      </c>
      <c r="N17" s="7">
        <f>[1]vivienda!BC14</f>
        <v>1461.7232899297658</v>
      </c>
      <c r="O17" s="11">
        <f>[1]vivienda!BD14</f>
        <v>2.6485046208405438</v>
      </c>
      <c r="P17" s="7">
        <f>[1]vivienda!BE14</f>
        <v>1096.2924674473243</v>
      </c>
      <c r="Q17" s="11">
        <f>[1]vivienda!BF14</f>
        <v>2.212532420685223</v>
      </c>
      <c r="R17" s="7">
        <f>[1]vivienda!BG14</f>
        <v>281.10063267880111</v>
      </c>
      <c r="S17" s="11">
        <f>[1]vivienda!BH14</f>
        <v>1.5873015873015877</v>
      </c>
    </row>
    <row r="18" spans="1:19" x14ac:dyDescent="0.2">
      <c r="A18" s="8" t="s">
        <v>55</v>
      </c>
      <c r="B18" s="7">
        <f>[1]vivienda!AQ15</f>
        <v>166510.79514936008</v>
      </c>
      <c r="C18" s="11">
        <f>[1]vivienda!AR15</f>
        <v>8.4415241955410831</v>
      </c>
      <c r="D18" s="7">
        <f>[1]vivienda!AS15</f>
        <v>166510.79514936008</v>
      </c>
      <c r="E18" s="11">
        <f>[1]vivienda!AT15</f>
        <v>9.5444430885017866</v>
      </c>
      <c r="F18" s="7">
        <f>[1]vivienda!AU15</f>
        <v>0</v>
      </c>
      <c r="G18" s="11">
        <f>[1]vivienda!AV15</f>
        <v>0</v>
      </c>
      <c r="H18" s="7">
        <f>[1]vivienda!AW15</f>
        <v>0</v>
      </c>
      <c r="I18" s="11">
        <f>[1]vivienda!AX15</f>
        <v>0</v>
      </c>
      <c r="J18" s="7">
        <f>[1]vivienda!AY15</f>
        <v>0</v>
      </c>
      <c r="K18" s="11">
        <f>[1]vivienda!AZ15</f>
        <v>0</v>
      </c>
      <c r="L18" s="7">
        <f>[1]vivienda!BA15</f>
        <v>0</v>
      </c>
      <c r="M18" s="11">
        <f>[1]vivienda!BB15</f>
        <v>0</v>
      </c>
      <c r="N18" s="7">
        <f>[1]vivienda!BC15</f>
        <v>0</v>
      </c>
      <c r="O18" s="11">
        <f>[1]vivienda!BD15</f>
        <v>0</v>
      </c>
      <c r="P18" s="7">
        <f>[1]vivienda!BE15</f>
        <v>0</v>
      </c>
      <c r="Q18" s="11">
        <f>[1]vivienda!BF15</f>
        <v>0</v>
      </c>
      <c r="R18" s="7">
        <f>[1]vivienda!BG15</f>
        <v>0</v>
      </c>
      <c r="S18" s="11">
        <f>[1]vivienda!BH15</f>
        <v>0</v>
      </c>
    </row>
    <row r="19" spans="1:19" x14ac:dyDescent="0.2">
      <c r="A19" s="8" t="s">
        <v>56</v>
      </c>
      <c r="B19" s="7">
        <f>[1]vivienda!AQ16</f>
        <v>8651.2469884031889</v>
      </c>
      <c r="C19" s="11">
        <f>[1]vivienda!AR16</f>
        <v>0.43858844532391933</v>
      </c>
      <c r="D19" s="7">
        <f>[1]vivienda!AS16</f>
        <v>7245.7438250091827</v>
      </c>
      <c r="E19" s="11">
        <f>[1]vivienda!AT16</f>
        <v>0.41532796422976648</v>
      </c>
      <c r="F19" s="7">
        <f>[1]vivienda!AU16</f>
        <v>0</v>
      </c>
      <c r="G19" s="11">
        <f>[1]vivienda!AV16</f>
        <v>0</v>
      </c>
      <c r="H19" s="7">
        <f>[1]vivienda!AW16</f>
        <v>0</v>
      </c>
      <c r="I19" s="11">
        <f>[1]vivienda!AX16</f>
        <v>0</v>
      </c>
      <c r="J19" s="7">
        <f>[1]vivienda!AY16</f>
        <v>281.10063267880111</v>
      </c>
      <c r="K19" s="11">
        <f>[1]vivienda!AZ16</f>
        <v>0.5213764337851915</v>
      </c>
      <c r="L19" s="7">
        <f>[1]vivienda!BA16</f>
        <v>281.10063267880111</v>
      </c>
      <c r="M19" s="11">
        <f>[1]vivienda!BB16</f>
        <v>0.66429353047426165</v>
      </c>
      <c r="N19" s="7">
        <f>[1]vivienda!BC16</f>
        <v>281.10063267880111</v>
      </c>
      <c r="O19" s="11">
        <f>[1]vivienda!BD16</f>
        <v>0.50932781170010466</v>
      </c>
      <c r="P19" s="7">
        <f>[1]vivienda!BE16</f>
        <v>562.20126535760221</v>
      </c>
      <c r="Q19" s="11">
        <f>[1]vivienda!BF16</f>
        <v>1.1346320106078067</v>
      </c>
      <c r="R19" s="7">
        <f>[1]vivienda!BG16</f>
        <v>0</v>
      </c>
      <c r="S19" s="11">
        <f>[1]vivienda!BH16</f>
        <v>0</v>
      </c>
    </row>
    <row r="20" spans="1:19" x14ac:dyDescent="0.2">
      <c r="A20" s="3"/>
      <c r="B20" s="7"/>
      <c r="C20" s="3"/>
      <c r="D20" s="7"/>
      <c r="E20" s="3"/>
      <c r="F20" s="7"/>
      <c r="G20" s="3"/>
      <c r="H20" s="7"/>
      <c r="I20" s="3"/>
      <c r="J20" s="7"/>
      <c r="K20" s="3"/>
      <c r="L20" s="7"/>
      <c r="M20" s="3"/>
      <c r="N20" s="7"/>
      <c r="O20" s="3"/>
      <c r="P20" s="7"/>
      <c r="Q20" s="3"/>
      <c r="R20" s="7"/>
      <c r="S20" s="3"/>
    </row>
    <row r="21" spans="1:19" x14ac:dyDescent="0.2">
      <c r="A21" s="29" t="s">
        <v>72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A22" s="8" t="s">
        <v>57</v>
      </c>
      <c r="B22" s="7">
        <f>[1]vivienda!AQ18</f>
        <v>1307798.300279014</v>
      </c>
      <c r="C22" s="11">
        <f>[1]vivienda!AR18</f>
        <v>66.300872473704146</v>
      </c>
      <c r="D22" s="7">
        <f>[1]vivienda!AS18</f>
        <v>1137521.6397776972</v>
      </c>
      <c r="E22" s="11">
        <f>[1]vivienda!AT18</f>
        <v>65.20304310035111</v>
      </c>
      <c r="F22" s="7">
        <f>[1]vivienda!AU18</f>
        <v>2632.9644821959128</v>
      </c>
      <c r="G22" s="11">
        <f>[1]vivienda!AV18</f>
        <v>72.999749651664416</v>
      </c>
      <c r="H22" s="7">
        <f>[1]vivienda!AW18</f>
        <v>4806.8208188074987</v>
      </c>
      <c r="I22" s="11">
        <f>[1]vivienda!AX18</f>
        <v>85.074626865671647</v>
      </c>
      <c r="J22" s="7">
        <f>[1]vivienda!AY18</f>
        <v>42502.415661034807</v>
      </c>
      <c r="K22" s="11">
        <f>[1]vivienda!AZ18</f>
        <v>78.832116788321102</v>
      </c>
      <c r="L22" s="7">
        <f>[1]vivienda!BA18</f>
        <v>28287.240699636055</v>
      </c>
      <c r="M22" s="11">
        <f>[1]vivienda!BB18</f>
        <v>66.848056557766554</v>
      </c>
      <c r="N22" s="7">
        <f>[1]vivienda!BC18</f>
        <v>40329.115214326608</v>
      </c>
      <c r="O22" s="11">
        <f>[1]vivienda!BD18</f>
        <v>73.072549870014655</v>
      </c>
      <c r="P22" s="7">
        <f>[1]vivienda!BE18</f>
        <v>36594.889587239253</v>
      </c>
      <c r="Q22" s="11">
        <f>[1]vivienda!BF18</f>
        <v>73.855638023029044</v>
      </c>
      <c r="R22" s="7">
        <f>[1]vivienda!BG18</f>
        <v>15123.214038119495</v>
      </c>
      <c r="S22" s="11">
        <f>[1]vivienda!BH18</f>
        <v>85.396825396825392</v>
      </c>
    </row>
    <row r="23" spans="1:19" x14ac:dyDescent="0.2">
      <c r="A23" s="8" t="s">
        <v>58</v>
      </c>
      <c r="B23" s="7">
        <f>[1]vivienda!AQ19</f>
        <v>664722.19829788827</v>
      </c>
      <c r="C23" s="11">
        <f>[1]vivienda!AR19</f>
        <v>33.699127526305887</v>
      </c>
      <c r="D23" s="7">
        <f>[1]vivienda!AS19</f>
        <v>607062.0263973712</v>
      </c>
      <c r="E23" s="11">
        <f>[1]vivienda!AT19</f>
        <v>34.796956899659278</v>
      </c>
      <c r="F23" s="7">
        <f>[1]vivienda!AU19</f>
        <v>973.84854765655427</v>
      </c>
      <c r="G23" s="11">
        <f>[1]vivienda!AV19</f>
        <v>27.000250348335598</v>
      </c>
      <c r="H23" s="7">
        <f>[1]vivienda!AW19</f>
        <v>843.30189803640337</v>
      </c>
      <c r="I23" s="11">
        <f>[1]vivienda!AX19</f>
        <v>14.92537313432836</v>
      </c>
      <c r="J23" s="7">
        <f>[1]vivienda!AY19</f>
        <v>11412.685686759321</v>
      </c>
      <c r="K23" s="11">
        <f>[1]vivienda!AZ19</f>
        <v>21.16788321167877</v>
      </c>
      <c r="L23" s="7">
        <f>[1]vivienda!BA19</f>
        <v>14028.485674834748</v>
      </c>
      <c r="M23" s="11">
        <f>[1]vivienda!BB19</f>
        <v>33.151943442233183</v>
      </c>
      <c r="N23" s="7">
        <f>[1]vivienda!BC19</f>
        <v>14861.397893627167</v>
      </c>
      <c r="O23" s="11">
        <f>[1]vivienda!BD19</f>
        <v>26.927450129985075</v>
      </c>
      <c r="P23" s="7">
        <f>[1]vivienda!BE19</f>
        <v>12954.326378952024</v>
      </c>
      <c r="Q23" s="11">
        <f>[1]vivienda!BF19</f>
        <v>26.144361976970654</v>
      </c>
      <c r="R23" s="7">
        <f>[1]vivienda!BG19</f>
        <v>2586.1258206449702</v>
      </c>
      <c r="S23" s="11">
        <f>[1]vivienda!BH19</f>
        <v>14.603174603174606</v>
      </c>
    </row>
    <row r="24" spans="1:19" x14ac:dyDescent="0.2">
      <c r="A24" s="3"/>
      <c r="B24" s="7"/>
      <c r="C24" s="3"/>
      <c r="D24" s="7"/>
      <c r="E24" s="3"/>
      <c r="F24" s="7"/>
      <c r="G24" s="3"/>
      <c r="H24" s="7"/>
      <c r="I24" s="3"/>
      <c r="J24" s="7"/>
      <c r="K24" s="3"/>
      <c r="L24" s="7"/>
      <c r="M24" s="3"/>
      <c r="N24" s="7"/>
      <c r="O24" s="3"/>
      <c r="P24" s="7"/>
      <c r="Q24" s="3"/>
      <c r="R24" s="7"/>
      <c r="S24" s="3"/>
    </row>
    <row r="25" spans="1:19" x14ac:dyDescent="0.2">
      <c r="A25" s="4" t="s">
        <v>59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8" t="s">
        <v>60</v>
      </c>
      <c r="B26" s="7">
        <f>[1]vivienda!AQ21</f>
        <v>387549.15996104811</v>
      </c>
      <c r="C26" s="11">
        <f>[1]vivienda!AR21</f>
        <v>19.647408492874412</v>
      </c>
      <c r="D26" s="7">
        <f>[1]vivienda!AS21</f>
        <v>269880.46287213766</v>
      </c>
      <c r="E26" s="11">
        <f>[1]vivienda!AT21</f>
        <v>15.469619950292673</v>
      </c>
      <c r="F26" s="7">
        <f>[1]vivienda!AU21</f>
        <v>281.10063267880111</v>
      </c>
      <c r="G26" s="11">
        <f>[1]vivienda!AV21</f>
        <v>7.7936014523685833</v>
      </c>
      <c r="H26" s="7">
        <f>[1]vivienda!AW21</f>
        <v>2726.6761369843707</v>
      </c>
      <c r="I26" s="11">
        <f>[1]vivienda!AX21</f>
        <v>48.258706467661696</v>
      </c>
      <c r="J26" s="7">
        <f>[1]vivienda!AY21</f>
        <v>17849.890175103872</v>
      </c>
      <c r="K26" s="11">
        <f>[1]vivienda!AZ21</f>
        <v>33.107403545359666</v>
      </c>
      <c r="L26" s="7">
        <f>[1]vivienda!BA21</f>
        <v>23709.993947017727</v>
      </c>
      <c r="M26" s="11">
        <f>[1]vivienda!BB21</f>
        <v>56.031163773953253</v>
      </c>
      <c r="N26" s="7">
        <f>[1]vivienda!BC21</f>
        <v>31024.684272658251</v>
      </c>
      <c r="O26" s="11">
        <f>[1]vivienda!BD21</f>
        <v>56.21379930274113</v>
      </c>
      <c r="P26" s="7">
        <f>[1]vivienda!BE21</f>
        <v>32575.150539932351</v>
      </c>
      <c r="Q26" s="11">
        <f>[1]vivienda!BF21</f>
        <v>65.743019147183134</v>
      </c>
      <c r="R26" s="7">
        <f>[1]vivienda!BG21</f>
        <v>9501.2013845434758</v>
      </c>
      <c r="S26" s="11">
        <f>[1]vivienda!BH21</f>
        <v>53.650793650793652</v>
      </c>
    </row>
    <row r="27" spans="1:19" x14ac:dyDescent="0.2">
      <c r="A27" s="8" t="s">
        <v>61</v>
      </c>
      <c r="B27" s="7">
        <f>[1]vivienda!AQ22</f>
        <v>390815.1259838026</v>
      </c>
      <c r="C27" s="11">
        <f>[1]vivienda!AR22</f>
        <v>19.812981729001038</v>
      </c>
      <c r="D27" s="7">
        <f>[1]vivienda!AS22</f>
        <v>325455.358825829</v>
      </c>
      <c r="E27" s="11">
        <f>[1]vivienda!AT22</f>
        <v>18.655187775511564</v>
      </c>
      <c r="F27" s="7">
        <f>[1]vivienda!AU22</f>
        <v>1124.4025307152044</v>
      </c>
      <c r="G27" s="11">
        <f>[1]vivienda!AV22</f>
        <v>31.174405809474333</v>
      </c>
      <c r="H27" s="7">
        <f>[1]vivienda!AW22</f>
        <v>562.20126535760221</v>
      </c>
      <c r="I27" s="11">
        <f>[1]vivienda!AX22</f>
        <v>9.9502487562189064</v>
      </c>
      <c r="J27" s="7">
        <f>[1]vivienda!AY22</f>
        <v>20689.006565159762</v>
      </c>
      <c r="K27" s="11">
        <f>[1]vivienda!AZ22</f>
        <v>38.373305526590094</v>
      </c>
      <c r="L27" s="7">
        <f>[1]vivienda!BA22</f>
        <v>10361.611705357782</v>
      </c>
      <c r="M27" s="11">
        <f>[1]vivienda!BB22</f>
        <v>24.486432334076497</v>
      </c>
      <c r="N27" s="7">
        <f>[1]vivienda!BC22</f>
        <v>15142.498526305968</v>
      </c>
      <c r="O27" s="11">
        <f>[1]vivienda!BD22</f>
        <v>27.436777941685175</v>
      </c>
      <c r="P27" s="7">
        <f>[1]vivienda!BE22</f>
        <v>13713.298087184785</v>
      </c>
      <c r="Q27" s="11">
        <f>[1]vivienda!BF22</f>
        <v>27.676115191291188</v>
      </c>
      <c r="R27" s="7">
        <f>[1]vivienda!BG22</f>
        <v>3766.7484778959342</v>
      </c>
      <c r="S27" s="11">
        <f>[1]vivienda!BH22</f>
        <v>21.269841269841272</v>
      </c>
    </row>
    <row r="28" spans="1:19" x14ac:dyDescent="0.2">
      <c r="A28" s="8" t="s">
        <v>62</v>
      </c>
      <c r="B28" s="7">
        <f>[1]vivienda!AQ23</f>
        <v>392913.29485136934</v>
      </c>
      <c r="C28" s="11">
        <f>[1]vivienda!AR23</f>
        <v>19.919351668835919</v>
      </c>
      <c r="D28" s="7">
        <f>[1]vivienda!AS23</f>
        <v>365769.53621325118</v>
      </c>
      <c r="E28" s="11">
        <f>[1]vivienda!AT23</f>
        <v>20.966007151449759</v>
      </c>
      <c r="F28" s="7">
        <f>[1]vivienda!AU23</f>
        <v>1508.5619514807083</v>
      </c>
      <c r="G28" s="11">
        <f>[1]vivienda!AV23</f>
        <v>41.825343842190087</v>
      </c>
      <c r="H28" s="7">
        <f>[1]vivienda!AW23</f>
        <v>1461.7232899297658</v>
      </c>
      <c r="I28" s="11">
        <f>[1]vivienda!AX23</f>
        <v>25.870646766169159</v>
      </c>
      <c r="J28" s="7">
        <f>[1]vivienda!AY23</f>
        <v>7421.0567027203469</v>
      </c>
      <c r="K28" s="11">
        <f>[1]vivienda!AZ23</f>
        <v>13.764337851929051</v>
      </c>
      <c r="L28" s="7">
        <f>[1]vivienda!BA23</f>
        <v>6154.9228419978463</v>
      </c>
      <c r="M28" s="11">
        <f>[1]vivienda!BB23</f>
        <v>14.545237360526825</v>
      </c>
      <c r="N28" s="7">
        <f>[1]vivienda!BC23</f>
        <v>6437.2044883445451</v>
      </c>
      <c r="O28" s="11">
        <f>[1]vivienda!BD23</f>
        <v>11.663606887932396</v>
      </c>
      <c r="P28" s="7">
        <f>[1]vivienda!BE23</f>
        <v>2642.34594718073</v>
      </c>
      <c r="Q28" s="11">
        <f>[1]vivienda!BF23</f>
        <v>5.3327704498566915</v>
      </c>
      <c r="R28" s="7">
        <f>[1]vivienda!BG23</f>
        <v>1517.9434164655261</v>
      </c>
      <c r="S28" s="11">
        <f>[1]vivienda!BH23</f>
        <v>8.5714285714285747</v>
      </c>
    </row>
    <row r="29" spans="1:19" x14ac:dyDescent="0.2">
      <c r="A29" s="8" t="s">
        <v>63</v>
      </c>
      <c r="B29" s="7">
        <f>[1]vivienda!AQ24</f>
        <v>393870.96678328956</v>
      </c>
      <c r="C29" s="11">
        <f>[1]vivienda!AR24</f>
        <v>19.967902339544349</v>
      </c>
      <c r="D29" s="7">
        <f>[1]vivienda!AS24</f>
        <v>380182.31644027744</v>
      </c>
      <c r="E29" s="11">
        <f>[1]vivienda!AT24</f>
        <v>21.792151549478383</v>
      </c>
      <c r="F29" s="7">
        <f>[1]vivienda!AU24</f>
        <v>692.74791497775311</v>
      </c>
      <c r="G29" s="11">
        <f>[1]vivienda!AV24</f>
        <v>19.206648895967014</v>
      </c>
      <c r="H29" s="7">
        <f>[1]vivienda!AW24</f>
        <v>899.52202457216356</v>
      </c>
      <c r="I29" s="11">
        <f>[1]vivienda!AX24</f>
        <v>15.920398009950251</v>
      </c>
      <c r="J29" s="7">
        <f>[1]vivienda!AY24</f>
        <v>5678.2327801117817</v>
      </c>
      <c r="K29" s="11">
        <f>[1]vivienda!AZ24</f>
        <v>10.531803962460867</v>
      </c>
      <c r="L29" s="7">
        <f>[1]vivienda!BA24</f>
        <v>1470.7764882040808</v>
      </c>
      <c r="M29" s="11">
        <f>[1]vivienda!BB24</f>
        <v>3.4757207643997825</v>
      </c>
      <c r="N29" s="7">
        <f>[1]vivienda!BC24</f>
        <v>1967.7044287516076</v>
      </c>
      <c r="O29" s="11">
        <f>[1]vivienda!BD24</f>
        <v>3.5652946819007316</v>
      </c>
      <c r="P29" s="7">
        <f>[1]vivienda!BE24</f>
        <v>337.32075921456135</v>
      </c>
      <c r="Q29" s="11">
        <f>[1]vivienda!BF24</f>
        <v>0.68077920636468414</v>
      </c>
      <c r="R29" s="7">
        <f>[1]vivienda!BG24</f>
        <v>2642.34594718073</v>
      </c>
      <c r="S29" s="11">
        <f>[1]vivienda!BH24</f>
        <v>14.920634920634921</v>
      </c>
    </row>
    <row r="30" spans="1:19" x14ac:dyDescent="0.2">
      <c r="A30" s="8" t="s">
        <v>64</v>
      </c>
      <c r="B30" s="7">
        <f>[1]vivienda!AQ25</f>
        <v>397801.08979517542</v>
      </c>
      <c r="C30" s="11">
        <f>[1]vivienda!AR25</f>
        <v>20.167146049037949</v>
      </c>
      <c r="D30" s="7">
        <f>[1]vivienda!AS25</f>
        <v>393725.13062133291</v>
      </c>
      <c r="E30" s="11">
        <f>[1]vivienda!AT25</f>
        <v>22.568429262243459</v>
      </c>
      <c r="F30" s="7">
        <f>[1]vivienda!AU25</f>
        <v>0</v>
      </c>
      <c r="G30" s="11">
        <f>[1]vivienda!AV25</f>
        <v>0</v>
      </c>
      <c r="H30" s="7">
        <f>[1]vivienda!AW25</f>
        <v>0</v>
      </c>
      <c r="I30" s="11">
        <f>[1]vivienda!AX25</f>
        <v>0</v>
      </c>
      <c r="J30" s="7">
        <f>[1]vivienda!AY25</f>
        <v>2276.9151246982888</v>
      </c>
      <c r="K30" s="11">
        <f>[1]vivienda!AZ25</f>
        <v>4.2231491136600514</v>
      </c>
      <c r="L30" s="7">
        <f>[1]vivienda!BA25</f>
        <v>618.4213918933624</v>
      </c>
      <c r="M30" s="11">
        <f>[1]vivienda!BB25</f>
        <v>1.4614457670433756</v>
      </c>
      <c r="N30" s="7">
        <f>[1]vivienda!BC25</f>
        <v>618.4213918933624</v>
      </c>
      <c r="O30" s="11">
        <f>[1]vivienda!BD25</f>
        <v>1.1205211857402302</v>
      </c>
      <c r="P30" s="7">
        <f>[1]vivienda!BE25</f>
        <v>281.10063267880111</v>
      </c>
      <c r="Q30" s="11">
        <f>[1]vivienda!BF25</f>
        <v>0.56731600530390336</v>
      </c>
      <c r="R30" s="7">
        <f>[1]vivienda!BG25</f>
        <v>281.10063267880111</v>
      </c>
      <c r="S30" s="11">
        <f>[1]vivienda!BH25</f>
        <v>1.5873015873015877</v>
      </c>
    </row>
    <row r="31" spans="1:19" x14ac:dyDescent="0.2">
      <c r="A31" s="12" t="s">
        <v>65</v>
      </c>
      <c r="B31" s="13">
        <f>[1]vivienda!AQ26</f>
        <v>9570.8612021951303</v>
      </c>
      <c r="C31" s="14">
        <f>[1]vivienda!AR26</f>
        <v>0.48520972071525237</v>
      </c>
      <c r="D31" s="13">
        <f>[1]vivienda!AS26</f>
        <v>9570.8612021951303</v>
      </c>
      <c r="E31" s="14">
        <f>[1]vivienda!AT26</f>
        <v>0.54860431103197627</v>
      </c>
      <c r="F31" s="13">
        <f>[1]vivienda!AU26</f>
        <v>0</v>
      </c>
      <c r="G31" s="14">
        <f>[1]vivienda!AV26</f>
        <v>0</v>
      </c>
      <c r="H31" s="13">
        <f>[1]vivienda!AW26</f>
        <v>0</v>
      </c>
      <c r="I31" s="14">
        <f>[1]vivienda!AX26</f>
        <v>0</v>
      </c>
      <c r="J31" s="13">
        <f>[1]vivienda!AY26</f>
        <v>0</v>
      </c>
      <c r="K31" s="14">
        <f>[1]vivienda!AZ26</f>
        <v>0</v>
      </c>
      <c r="L31" s="13">
        <f>[1]vivienda!BA26</f>
        <v>0</v>
      </c>
      <c r="M31" s="14">
        <f>[1]vivienda!BB26</f>
        <v>0</v>
      </c>
      <c r="N31" s="13">
        <f>[1]vivienda!BC26</f>
        <v>0</v>
      </c>
      <c r="O31" s="14">
        <f>[1]vivienda!BD26</f>
        <v>0</v>
      </c>
      <c r="P31" s="13">
        <f>[1]vivienda!BE26</f>
        <v>0</v>
      </c>
      <c r="Q31" s="14">
        <f>[1]vivienda!BF26</f>
        <v>0</v>
      </c>
      <c r="R31" s="13">
        <f>[1]vivienda!BG26</f>
        <v>0</v>
      </c>
      <c r="S31" s="14">
        <f>[1]vivienda!BH26</f>
        <v>0</v>
      </c>
    </row>
    <row r="32" spans="1:19" x14ac:dyDescent="0.2">
      <c r="A32" s="1" t="str">
        <f>Cuadro02!A32</f>
        <v>Fuente: Instituto Nacional de Estadística (INE). LIV Encuesta Permanente de Hogares de Propósitos Múltiples, Junio 2016.</v>
      </c>
      <c r="B32" s="32"/>
      <c r="C32" s="34"/>
      <c r="D32" s="32"/>
      <c r="E32" s="34"/>
      <c r="F32" s="32"/>
      <c r="G32" s="34"/>
      <c r="H32" s="32"/>
      <c r="I32" s="34"/>
      <c r="J32" s="32"/>
      <c r="K32" s="34"/>
      <c r="L32" s="32"/>
      <c r="M32" s="34"/>
      <c r="N32" s="32"/>
      <c r="O32" s="34"/>
      <c r="P32" s="32"/>
      <c r="Q32" s="34"/>
      <c r="R32" s="32"/>
      <c r="S32" s="34"/>
    </row>
    <row r="33" spans="1:1" x14ac:dyDescent="0.2">
      <c r="A33" s="28" t="s">
        <v>27</v>
      </c>
    </row>
    <row r="34" spans="1:1" x14ac:dyDescent="0.2">
      <c r="A34" s="28" t="s">
        <v>28</v>
      </c>
    </row>
  </sheetData>
  <mergeCells count="11">
    <mergeCell ref="P3:Q3"/>
    <mergeCell ref="A1:S1"/>
    <mergeCell ref="B3:C3"/>
    <mergeCell ref="R3:S3"/>
    <mergeCell ref="D3:E3"/>
    <mergeCell ref="F3:G3"/>
    <mergeCell ref="H3:I3"/>
    <mergeCell ref="J3:K3"/>
    <mergeCell ref="A3:A4"/>
    <mergeCell ref="L3:M3"/>
    <mergeCell ref="N3:O3"/>
  </mergeCells>
  <phoneticPr fontId="2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  <ignoredErrors>
    <ignoredError sqref="F5:S5 D8:S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3"/>
  <sheetViews>
    <sheetView topLeftCell="A13" workbookViewId="0">
      <selection activeCell="B6" sqref="B6"/>
    </sheetView>
  </sheetViews>
  <sheetFormatPr baseColWidth="10" defaultRowHeight="12.75" x14ac:dyDescent="0.2"/>
  <cols>
    <col min="1" max="1" width="19.5703125" customWidth="1"/>
    <col min="2" max="2" width="10" customWidth="1"/>
    <col min="3" max="3" width="10.140625" customWidth="1"/>
    <col min="4" max="4" width="7.5703125" customWidth="1"/>
    <col min="5" max="5" width="7" customWidth="1"/>
    <col min="7" max="7" width="6.140625" bestFit="1" customWidth="1"/>
    <col min="11" max="11" width="6.140625" bestFit="1" customWidth="1"/>
  </cols>
  <sheetData>
    <row r="1" spans="1:13" x14ac:dyDescent="0.2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49" t="s">
        <v>0</v>
      </c>
      <c r="B3" s="49" t="s">
        <v>29</v>
      </c>
      <c r="C3" s="50" t="s">
        <v>40</v>
      </c>
      <c r="D3" s="50"/>
      <c r="E3" s="50"/>
      <c r="F3" s="50" t="s">
        <v>29</v>
      </c>
      <c r="G3" s="50"/>
      <c r="H3" s="50"/>
      <c r="I3" s="50"/>
      <c r="J3" s="50" t="s">
        <v>30</v>
      </c>
      <c r="K3" s="50"/>
      <c r="L3" s="50"/>
      <c r="M3" s="50"/>
    </row>
    <row r="4" spans="1:13" ht="33.75" x14ac:dyDescent="0.2">
      <c r="A4" s="49"/>
      <c r="B4" s="49"/>
      <c r="C4" s="19" t="s">
        <v>31</v>
      </c>
      <c r="D4" s="19" t="s">
        <v>32</v>
      </c>
      <c r="E4" s="19" t="s">
        <v>33</v>
      </c>
      <c r="F4" s="19" t="s">
        <v>34</v>
      </c>
      <c r="G4" s="19" t="s">
        <v>35</v>
      </c>
      <c r="H4" s="19" t="s">
        <v>36</v>
      </c>
      <c r="I4" s="19" t="s">
        <v>37</v>
      </c>
      <c r="J4" s="19" t="s">
        <v>34</v>
      </c>
      <c r="K4" s="19" t="s">
        <v>35</v>
      </c>
      <c r="L4" s="19" t="s">
        <v>36</v>
      </c>
      <c r="M4" s="19" t="s">
        <v>37</v>
      </c>
    </row>
    <row r="5" spans="1:13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29" t="s">
        <v>45</v>
      </c>
      <c r="B6" s="31">
        <f>[1]vivienda!C33</f>
        <v>1992973.7920996922</v>
      </c>
      <c r="C6" s="21">
        <f>[1]vivienda!D33</f>
        <v>146960.31074142174</v>
      </c>
      <c r="D6" s="22">
        <f>+C6/C$6*100</f>
        <v>100</v>
      </c>
      <c r="E6" s="22">
        <f>+C6/B6*100</f>
        <v>7.3739208876696809</v>
      </c>
      <c r="F6" s="22">
        <f>[1]vivienda!E33</f>
        <v>4.372682434306066</v>
      </c>
      <c r="G6" s="22">
        <f>[1]vivienda!F33</f>
        <v>3.7198085920261028</v>
      </c>
      <c r="H6" s="22">
        <f>[1]vivienda!G33</f>
        <v>1.9032643935139839</v>
      </c>
      <c r="I6" s="22">
        <f>[1]vivienda!H33</f>
        <v>1.504266094078641</v>
      </c>
      <c r="J6" s="22">
        <f>[1]vivienda!I33</f>
        <v>6.0956250628305879</v>
      </c>
      <c r="K6" s="22">
        <f>[1]vivienda!J33</f>
        <v>1.359339917249339</v>
      </c>
      <c r="L6" s="22">
        <f>[1]vivienda!K33</f>
        <v>1.1481059756601515</v>
      </c>
      <c r="M6" s="22">
        <f>[1]vivienda!L33</f>
        <v>4.7765170495611393</v>
      </c>
    </row>
    <row r="7" spans="1:13" x14ac:dyDescent="0.2">
      <c r="A7" s="15"/>
      <c r="B7" s="7"/>
      <c r="C7" s="7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">
      <c r="A8" s="20" t="s">
        <v>2</v>
      </c>
      <c r="B8" s="7"/>
      <c r="C8" s="7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A9" s="16" t="s">
        <v>47</v>
      </c>
      <c r="B9" s="7">
        <f>[1]vivienda!C34</f>
        <v>1129039.1076248847</v>
      </c>
      <c r="C9" s="7">
        <f>[1]vivienda!D34</f>
        <v>78512.306684133073</v>
      </c>
      <c r="D9" s="9">
        <f>+C9/C$6*100</f>
        <v>53.424156691037716</v>
      </c>
      <c r="E9" s="9">
        <f t="shared" ref="E9:E39" si="0">+C9/B9*100</f>
        <v>6.9539049758246483</v>
      </c>
      <c r="F9" s="9">
        <f>[1]vivienda!E34</f>
        <v>4.1768654519823185</v>
      </c>
      <c r="G9" s="9">
        <f>[1]vivienda!F34</f>
        <v>3.8323728126147523</v>
      </c>
      <c r="H9" s="9">
        <f>[1]vivienda!G34</f>
        <v>1.9820377610681768</v>
      </c>
      <c r="I9" s="9">
        <f>[1]vivienda!H34</f>
        <v>1.4260095578559544</v>
      </c>
      <c r="J9" s="9">
        <f>[1]vivienda!I34</f>
        <v>5.6397932053257147</v>
      </c>
      <c r="K9" s="9">
        <f>[1]vivienda!J34</f>
        <v>1.2562235548771659</v>
      </c>
      <c r="L9" s="9">
        <f>[1]vivienda!K34</f>
        <v>1.1404576747657262</v>
      </c>
      <c r="M9" s="9">
        <f>[1]vivienda!L34</f>
        <v>4.714333378442344</v>
      </c>
    </row>
    <row r="10" spans="1:13" x14ac:dyDescent="0.2">
      <c r="A10" s="17" t="s">
        <v>48</v>
      </c>
      <c r="B10" s="7">
        <f>[1]vivienda!C35</f>
        <v>293013.06058515806</v>
      </c>
      <c r="C10" s="7">
        <f>[1]vivienda!D35</f>
        <v>22038.342486845406</v>
      </c>
      <c r="D10" s="9">
        <f>+C10/C$6*100</f>
        <v>14.996118595327488</v>
      </c>
      <c r="E10" s="9">
        <f t="shared" si="0"/>
        <v>7.5212833321606931</v>
      </c>
      <c r="F10" s="9">
        <f>[1]vivienda!E35</f>
        <v>4.2183212551889131</v>
      </c>
      <c r="G10" s="9">
        <f>[1]vivienda!F35</f>
        <v>4.1465665236051494</v>
      </c>
      <c r="H10" s="9">
        <f>[1]vivienda!G35</f>
        <v>2.1412791106733287</v>
      </c>
      <c r="I10" s="9">
        <f>[1]vivienda!H35</f>
        <v>1.3862287094958758</v>
      </c>
      <c r="J10" s="9">
        <f>[1]vivienda!I35</f>
        <v>5.5098222637979433</v>
      </c>
      <c r="K10" s="9">
        <f>[1]vivienda!J35</f>
        <v>1.2609915809167447</v>
      </c>
      <c r="L10" s="9">
        <f>[1]vivienda!K35</f>
        <v>1.1290926099158094</v>
      </c>
      <c r="M10" s="9">
        <f>[1]vivienda!L35</f>
        <v>4.6058621764889303</v>
      </c>
    </row>
    <row r="11" spans="1:13" x14ac:dyDescent="0.2">
      <c r="A11" s="17" t="s">
        <v>49</v>
      </c>
      <c r="B11" s="7">
        <f>[1]vivienda!C36</f>
        <v>181536.45149383633</v>
      </c>
      <c r="C11" s="7">
        <f>[1]vivienda!D36</f>
        <v>13296.20721825615</v>
      </c>
      <c r="D11" s="9">
        <f t="shared" ref="D11:D39" si="1">+C11/C$6*100</f>
        <v>9.0474816984096957</v>
      </c>
      <c r="E11" s="9">
        <f t="shared" si="0"/>
        <v>7.3242630385488132</v>
      </c>
      <c r="F11" s="9">
        <f>[1]vivienda!E36</f>
        <v>3.9875283446711975</v>
      </c>
      <c r="G11" s="9">
        <f>[1]vivienda!F36</f>
        <v>3.6282312925170048</v>
      </c>
      <c r="H11" s="9">
        <f>[1]vivienda!G36</f>
        <v>1.9241496598639445</v>
      </c>
      <c r="I11" s="9">
        <f>[1]vivienda!H36</f>
        <v>1.4361044973544965</v>
      </c>
      <c r="J11" s="9">
        <f>[1]vivienda!I36</f>
        <v>4.9705882352941169</v>
      </c>
      <c r="K11" s="9">
        <f>[1]vivienda!J36</f>
        <v>1.1191950464396283</v>
      </c>
      <c r="L11" s="9">
        <f>[1]vivienda!K36</f>
        <v>1.0696594427244577</v>
      </c>
      <c r="M11" s="9">
        <f>[1]vivienda!L36</f>
        <v>4.5312177502579996</v>
      </c>
    </row>
    <row r="12" spans="1:13" x14ac:dyDescent="0.2">
      <c r="A12" s="17" t="s">
        <v>50</v>
      </c>
      <c r="B12" s="7">
        <f>[1]vivienda!C37</f>
        <v>654489.59554588853</v>
      </c>
      <c r="C12" s="7">
        <f>[1]vivienda!D37</f>
        <v>43177.756979031779</v>
      </c>
      <c r="D12" s="9">
        <f t="shared" si="1"/>
        <v>29.380556397300705</v>
      </c>
      <c r="E12" s="9">
        <f t="shared" si="0"/>
        <v>6.5971647636382382</v>
      </c>
      <c r="F12" s="9">
        <f>[1]vivienda!E37</f>
        <v>4.2108224391858293</v>
      </c>
      <c r="G12" s="9">
        <f>[1]vivienda!F37</f>
        <v>3.7497770345596417</v>
      </c>
      <c r="H12" s="9">
        <f>[1]vivienda!G37</f>
        <v>1.9268023608582951</v>
      </c>
      <c r="I12" s="9">
        <f>[1]vivienda!H37</f>
        <v>1.4408823724584594</v>
      </c>
      <c r="J12" s="9">
        <f>[1]vivienda!I37</f>
        <v>5.9122073578595327</v>
      </c>
      <c r="K12" s="9">
        <f>[1]vivienda!J37</f>
        <v>1.2959866220735785</v>
      </c>
      <c r="L12" s="9">
        <f>[1]vivienda!K37</f>
        <v>1.1680602006688963</v>
      </c>
      <c r="M12" s="9">
        <f>[1]vivienda!L37</f>
        <v>4.8260869565217392</v>
      </c>
    </row>
    <row r="13" spans="1:13" x14ac:dyDescent="0.2">
      <c r="A13" s="16" t="s">
        <v>51</v>
      </c>
      <c r="B13" s="7">
        <f>[1]vivienda!C38</f>
        <v>863934.68447504239</v>
      </c>
      <c r="C13" s="7">
        <f>[1]vivienda!D38</f>
        <v>68448.004057288388</v>
      </c>
      <c r="D13" s="9">
        <f t="shared" si="1"/>
        <v>46.575843308962099</v>
      </c>
      <c r="E13" s="9">
        <f t="shared" si="0"/>
        <v>7.9228216307671264</v>
      </c>
      <c r="F13" s="9">
        <f>[1]vivienda!E38</f>
        <v>4.6285872323810882</v>
      </c>
      <c r="G13" s="9">
        <f>[1]vivienda!F38</f>
        <v>3.572715318869168</v>
      </c>
      <c r="H13" s="9">
        <f>[1]vivienda!G38</f>
        <v>1.8003188651005393</v>
      </c>
      <c r="I13" s="9">
        <f>[1]vivienda!H38</f>
        <v>1.606527807425244</v>
      </c>
      <c r="J13" s="9">
        <f>[1]vivienda!I38</f>
        <v>6.6184804928131413</v>
      </c>
      <c r="K13" s="9">
        <f>[1]vivienda!J38</f>
        <v>1.4776180698151942</v>
      </c>
      <c r="L13" s="9">
        <f>[1]vivienda!K38</f>
        <v>1.1568788501026694</v>
      </c>
      <c r="M13" s="9">
        <f>[1]vivienda!L38</f>
        <v>4.8478439425051318</v>
      </c>
    </row>
    <row r="14" spans="1:13" x14ac:dyDescent="0.2">
      <c r="A14" s="16"/>
      <c r="B14" s="7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4" t="s">
        <v>71</v>
      </c>
      <c r="B15" s="21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">
      <c r="A16" s="16" t="s">
        <v>52</v>
      </c>
      <c r="B16" s="7">
        <f>[1]vivienda!C40</f>
        <v>280865.74913982954</v>
      </c>
      <c r="C16" s="7">
        <f>[1]vivienda!D40</f>
        <v>28332.418635601207</v>
      </c>
      <c r="D16" s="9">
        <f t="shared" si="1"/>
        <v>19.278959395678203</v>
      </c>
      <c r="E16" s="9">
        <f t="shared" si="0"/>
        <v>10.087530687658131</v>
      </c>
      <c r="F16" s="9">
        <f>[1]vivienda!E40</f>
        <v>4.5809075289461338</v>
      </c>
      <c r="G16" s="9">
        <f>[1]vivienda!F40</f>
        <v>3.3817159555039602</v>
      </c>
      <c r="H16" s="9">
        <f>[1]vivienda!G40</f>
        <v>1.7566200890712682</v>
      </c>
      <c r="I16" s="9">
        <f>[1]vivienda!H40</f>
        <v>1.6780597353240843</v>
      </c>
      <c r="J16" s="9">
        <f>[1]vivienda!I40</f>
        <v>6.9993623683781134</v>
      </c>
      <c r="K16" s="9">
        <f>[1]vivienda!J40</f>
        <v>1.5814368368041942</v>
      </c>
      <c r="L16" s="9">
        <f>[1]vivienda!K40</f>
        <v>1.2276508831292325</v>
      </c>
      <c r="M16" s="9">
        <f>[1]vivienda!L40</f>
        <v>4.8384562464858654</v>
      </c>
    </row>
    <row r="17" spans="1:14" x14ac:dyDescent="0.2">
      <c r="A17" s="16" t="s">
        <v>53</v>
      </c>
      <c r="B17" s="7">
        <f>[1]vivienda!C41</f>
        <v>1107099.2233359539</v>
      </c>
      <c r="C17" s="7">
        <f>[1]vivienda!D41</f>
        <v>97998.860819685462</v>
      </c>
      <c r="D17" s="9">
        <f t="shared" si="1"/>
        <v>66.683896029667167</v>
      </c>
      <c r="E17" s="9">
        <f t="shared" si="0"/>
        <v>8.8518588717270994</v>
      </c>
      <c r="F17" s="9">
        <f>[1]vivienda!E41</f>
        <v>4.5332954638967182</v>
      </c>
      <c r="G17" s="9">
        <f>[1]vivienda!F41</f>
        <v>3.5467816134799124</v>
      </c>
      <c r="H17" s="9">
        <f>[1]vivienda!G41</f>
        <v>1.8529690113006392</v>
      </c>
      <c r="I17" s="9">
        <f>[1]vivienda!H41</f>
        <v>1.6335685847716739</v>
      </c>
      <c r="J17" s="9">
        <f>[1]vivienda!I41</f>
        <v>6.0475616564466099</v>
      </c>
      <c r="K17" s="9">
        <f>[1]vivienda!J41</f>
        <v>1.3393908793052016</v>
      </c>
      <c r="L17" s="9">
        <f>[1]vivienda!K41</f>
        <v>1.1377173607909619</v>
      </c>
      <c r="M17" s="9">
        <f>[1]vivienda!L41</f>
        <v>4.7970526052340521</v>
      </c>
    </row>
    <row r="18" spans="1:14" x14ac:dyDescent="0.2">
      <c r="A18" s="16" t="s">
        <v>54</v>
      </c>
      <c r="B18" s="7">
        <f>[1]vivienda!C42</f>
        <v>428330.98309760488</v>
      </c>
      <c r="C18" s="7">
        <f>[1]vivienda!D42</f>
        <v>18324.068750770763</v>
      </c>
      <c r="D18" s="9">
        <f t="shared" si="1"/>
        <v>12.468719383025912</v>
      </c>
      <c r="E18" s="9">
        <f t="shared" si="0"/>
        <v>4.278016177642515</v>
      </c>
      <c r="F18" s="9">
        <f>[1]vivienda!E42</f>
        <v>4.0063142939918244</v>
      </c>
      <c r="G18" s="9">
        <f>[1]vivienda!F42</f>
        <v>3.8568161866758679</v>
      </c>
      <c r="H18" s="9">
        <f>[1]vivienda!G42</f>
        <v>1.9481575750482341</v>
      </c>
      <c r="I18" s="9">
        <f>[1]vivienda!H42</f>
        <v>1.2987592950037592</v>
      </c>
      <c r="J18" s="9">
        <f>[1]vivienda!I42</f>
        <v>4.9779977009018692</v>
      </c>
      <c r="K18" s="9">
        <f>[1]vivienda!J42</f>
        <v>1.1075932531583206</v>
      </c>
      <c r="L18" s="9">
        <f>[1]vivienda!K42</f>
        <v>1.0544108373504193</v>
      </c>
      <c r="M18" s="9">
        <f>[1]vivienda!L42</f>
        <v>4.6435951754250473</v>
      </c>
    </row>
    <row r="19" spans="1:14" x14ac:dyDescent="0.2">
      <c r="A19" s="16" t="s">
        <v>55</v>
      </c>
      <c r="B19" s="7">
        <f>[1]vivienda!C43</f>
        <v>167665.57150320749</v>
      </c>
      <c r="C19" s="7">
        <f>[1]vivienda!D43</f>
        <v>2023.8619026855404</v>
      </c>
      <c r="D19" s="9">
        <f t="shared" si="1"/>
        <v>1.3771486277315699</v>
      </c>
      <c r="E19" s="9">
        <f t="shared" si="0"/>
        <v>1.2070825778605498</v>
      </c>
      <c r="F19" s="9">
        <f>[1]vivienda!E43</f>
        <v>3.8722746248984925</v>
      </c>
      <c r="G19" s="9">
        <f>[1]vivienda!F43</f>
        <v>5.0871443804918695</v>
      </c>
      <c r="H19" s="9">
        <f>[1]vivienda!G43</f>
        <v>2.3597519475765454</v>
      </c>
      <c r="I19" s="9">
        <f>[1]vivienda!H43</f>
        <v>0.87485293111875428</v>
      </c>
      <c r="J19" s="9">
        <f>[1]vivienda!I43</f>
        <v>5.2091777799077743</v>
      </c>
      <c r="K19" s="9">
        <f>[1]vivienda!J43</f>
        <v>1.2675711478604508</v>
      </c>
      <c r="L19" s="9">
        <f>[1]vivienda!K43</f>
        <v>1.2675711478604508</v>
      </c>
      <c r="M19" s="9">
        <f>[1]vivienda!L43</f>
        <v>4.2726787623961959</v>
      </c>
    </row>
    <row r="20" spans="1:14" x14ac:dyDescent="0.2">
      <c r="A20" s="16" t="s">
        <v>56</v>
      </c>
      <c r="B20" s="7">
        <f>[1]vivienda!C44</f>
        <v>9012.2650233449258</v>
      </c>
      <c r="C20" s="7">
        <f>[1]vivienda!D44</f>
        <v>281.10063267880111</v>
      </c>
      <c r="D20" s="9">
        <f t="shared" si="1"/>
        <v>0.19127656389717407</v>
      </c>
      <c r="E20" s="9">
        <f t="shared" si="0"/>
        <v>3.1190897288378885</v>
      </c>
      <c r="F20" s="9">
        <f>[1]vivienda!E44</f>
        <v>4.8753451434516144</v>
      </c>
      <c r="G20" s="9">
        <f>[1]vivienda!F44</f>
        <v>3.587540136664864</v>
      </c>
      <c r="H20" s="9">
        <f>[1]vivienda!G44</f>
        <v>2.0256480329628799</v>
      </c>
      <c r="I20" s="9">
        <f>[1]vivienda!H44</f>
        <v>1.6220263346006656</v>
      </c>
      <c r="J20" s="9">
        <f>[1]vivienda!I44</f>
        <v>11</v>
      </c>
      <c r="K20" s="9">
        <f>[1]vivienda!J44</f>
        <v>3</v>
      </c>
      <c r="L20" s="9">
        <f>[1]vivienda!K44</f>
        <v>2</v>
      </c>
      <c r="M20" s="9">
        <f>[1]vivienda!L44</f>
        <v>3.6666666666666665</v>
      </c>
    </row>
    <row r="21" spans="1:14" x14ac:dyDescent="0.2">
      <c r="A21" s="15"/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4" x14ac:dyDescent="0.2">
      <c r="A22" s="29" t="s">
        <v>72</v>
      </c>
      <c r="B22" s="21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4" x14ac:dyDescent="0.2">
      <c r="A23" s="16" t="s">
        <v>57</v>
      </c>
      <c r="B23" s="7">
        <f>[1]vivienda!C46</f>
        <v>1323614.0670637016</v>
      </c>
      <c r="C23" s="7">
        <f>[1]vivienda!D46</f>
        <v>102171.61401667188</v>
      </c>
      <c r="D23" s="9">
        <f t="shared" si="1"/>
        <v>69.523270263386934</v>
      </c>
      <c r="E23" s="9">
        <f t="shared" si="0"/>
        <v>7.7191393291345749</v>
      </c>
      <c r="F23" s="9">
        <f>[1]vivienda!E46</f>
        <v>4.5055099357113635</v>
      </c>
      <c r="G23" s="9">
        <f>[1]vivienda!F46</f>
        <v>3.7200419512332341</v>
      </c>
      <c r="H23" s="9">
        <f>[1]vivienda!G46</f>
        <v>1.8844305991694708</v>
      </c>
      <c r="I23" s="9">
        <f>[1]vivienda!H46</f>
        <v>1.5506143240697789</v>
      </c>
      <c r="J23" s="9">
        <f>[1]vivienda!I46</f>
        <v>6.110907059160656</v>
      </c>
      <c r="K23" s="9">
        <f>[1]vivienda!J46</f>
        <v>1.3513676672990802</v>
      </c>
      <c r="L23" s="9">
        <f>[1]vivienda!K46</f>
        <v>1.1412957748670334</v>
      </c>
      <c r="M23" s="9">
        <f>[1]vivienda!L46</f>
        <v>4.8083510284815771</v>
      </c>
    </row>
    <row r="24" spans="1:14" x14ac:dyDescent="0.2">
      <c r="A24" s="16" t="s">
        <v>58</v>
      </c>
      <c r="B24" s="7">
        <f>[1]vivienda!C47</f>
        <v>669359.72503618745</v>
      </c>
      <c r="C24" s="7">
        <f>[1]vivienda!D47</f>
        <v>44788.696724750189</v>
      </c>
      <c r="D24" s="9">
        <f t="shared" si="1"/>
        <v>30.476729736613301</v>
      </c>
      <c r="E24" s="9">
        <f t="shared" si="0"/>
        <v>6.6912745194415129</v>
      </c>
      <c r="F24" s="9">
        <f>[1]vivienda!E47</f>
        <v>4.1100249382287553</v>
      </c>
      <c r="G24" s="9">
        <f>[1]vivienda!F47</f>
        <v>3.7193494727500753</v>
      </c>
      <c r="H24" s="9">
        <f>[1]vivienda!G47</f>
        <v>1.9405069615953765</v>
      </c>
      <c r="I24" s="9">
        <f>[1]vivienda!H47</f>
        <v>1.4130789236207231</v>
      </c>
      <c r="J24" s="9">
        <f>[1]vivienda!I47</f>
        <v>6.0607638959599495</v>
      </c>
      <c r="K24" s="9">
        <f>[1]vivienda!J47</f>
        <v>1.3775261495875548</v>
      </c>
      <c r="L24" s="9">
        <f>[1]vivienda!K47</f>
        <v>1.1636413508260446</v>
      </c>
      <c r="M24" s="9">
        <f>[1]vivienda!L47</f>
        <v>4.7038976333976859</v>
      </c>
    </row>
    <row r="25" spans="1:14" x14ac:dyDescent="0.2">
      <c r="A25" s="15"/>
      <c r="B25" s="7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x14ac:dyDescent="0.2">
      <c r="A26" s="20" t="s">
        <v>59</v>
      </c>
      <c r="B26" s="21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 x14ac:dyDescent="0.2">
      <c r="A27" s="16" t="s">
        <v>60</v>
      </c>
      <c r="B27" s="7">
        <f>[1]vivienda!C49</f>
        <v>394125.97078406985</v>
      </c>
      <c r="C27" s="7">
        <f>[1]vivienda!D49</f>
        <v>46348.049906534594</v>
      </c>
      <c r="D27" s="9">
        <f t="shared" si="1"/>
        <v>31.537800697825475</v>
      </c>
      <c r="E27" s="9">
        <f t="shared" si="0"/>
        <v>11.759704597575819</v>
      </c>
      <c r="F27" s="9">
        <f>[1]vivienda!E49</f>
        <v>4.9699241891385251</v>
      </c>
      <c r="G27" s="9">
        <f>[1]vivienda!F49</f>
        <v>3.3058941932727994</v>
      </c>
      <c r="H27" s="9">
        <f>[1]vivienda!G49</f>
        <v>1.7023037069572771</v>
      </c>
      <c r="I27" s="9">
        <f>[1]vivienda!H49</f>
        <v>1.8916056438908617</v>
      </c>
      <c r="J27" s="9">
        <f>[1]vivienda!I49</f>
        <v>6.710900973099112</v>
      </c>
      <c r="K27" s="9">
        <f>[1]vivienda!J49</f>
        <v>1.5184124281978426</v>
      </c>
      <c r="L27" s="9">
        <f>[1]vivienda!K49</f>
        <v>1.1444516781589282</v>
      </c>
      <c r="M27" s="9">
        <f>[1]vivienda!L49</f>
        <v>4.8488650173342025</v>
      </c>
      <c r="N27" s="25"/>
    </row>
    <row r="28" spans="1:14" x14ac:dyDescent="0.2">
      <c r="A28" s="16" t="s">
        <v>61</v>
      </c>
      <c r="B28" s="7">
        <f>[1]vivienda!C50</f>
        <v>394367.93952470261</v>
      </c>
      <c r="C28" s="7">
        <f>[1]vivienda!D50</f>
        <v>46953.871830753407</v>
      </c>
      <c r="D28" s="9">
        <f t="shared" si="1"/>
        <v>31.950035757184303</v>
      </c>
      <c r="E28" s="9">
        <f t="shared" si="0"/>
        <v>11.906107754941447</v>
      </c>
      <c r="F28" s="9">
        <f>[1]vivienda!E50</f>
        <v>4.74123655242468</v>
      </c>
      <c r="G28" s="9">
        <f>[1]vivienda!F50</f>
        <v>3.3834710293290891</v>
      </c>
      <c r="H28" s="9">
        <f>[1]vivienda!G50</f>
        <v>1.8135461747551895</v>
      </c>
      <c r="I28" s="9">
        <f>[1]vivienda!H50</f>
        <v>1.7994543826787648</v>
      </c>
      <c r="J28" s="9">
        <f>[1]vivienda!I50</f>
        <v>6.201480064880065</v>
      </c>
      <c r="K28" s="9">
        <f>[1]vivienda!J50</f>
        <v>1.3528364290153532</v>
      </c>
      <c r="L28" s="9">
        <f>[1]vivienda!K50</f>
        <v>1.1681489113601962</v>
      </c>
      <c r="M28" s="9">
        <f>[1]vivienda!L50</f>
        <v>4.9006299047463369</v>
      </c>
      <c r="N28" s="25"/>
    </row>
    <row r="29" spans="1:14" x14ac:dyDescent="0.2">
      <c r="A29" s="16" t="s">
        <v>62</v>
      </c>
      <c r="B29" s="7">
        <f>[1]vivienda!C51</f>
        <v>395354.51164359838</v>
      </c>
      <c r="C29" s="7">
        <f>[1]vivienda!D51</f>
        <v>34647.218067682792</v>
      </c>
      <c r="D29" s="9">
        <f t="shared" si="1"/>
        <v>23.575901474953294</v>
      </c>
      <c r="E29" s="9">
        <f t="shared" si="0"/>
        <v>8.7635823159434043</v>
      </c>
      <c r="F29" s="9">
        <f>[1]vivienda!E51</f>
        <v>4.5791373160552862</v>
      </c>
      <c r="G29" s="9">
        <f>[1]vivienda!F51</f>
        <v>3.5313277601759814</v>
      </c>
      <c r="H29" s="9">
        <f>[1]vivienda!G51</f>
        <v>1.8751523791969804</v>
      </c>
      <c r="I29" s="9">
        <f>[1]vivienda!H51</f>
        <v>1.6340735732928708</v>
      </c>
      <c r="J29" s="9">
        <f>[1]vivienda!I51</f>
        <v>5.4843902227093846</v>
      </c>
      <c r="K29" s="9">
        <f>[1]vivienda!J51</f>
        <v>1.2272696429063588</v>
      </c>
      <c r="L29" s="9">
        <f>[1]vivienda!K51</f>
        <v>1.1479679881108591</v>
      </c>
      <c r="M29" s="9">
        <f>[1]vivienda!L51</f>
        <v>4.6182169677384106</v>
      </c>
      <c r="N29" s="25"/>
    </row>
    <row r="30" spans="1:14" x14ac:dyDescent="0.2">
      <c r="A30" s="16" t="s">
        <v>63</v>
      </c>
      <c r="B30" s="7">
        <f>[1]vivienda!C52</f>
        <v>397698.90206928726</v>
      </c>
      <c r="C30" s="7">
        <f>[1]vivienda!D52</f>
        <v>16220.484616315089</v>
      </c>
      <c r="D30" s="9">
        <f t="shared" si="1"/>
        <v>11.037323298026504</v>
      </c>
      <c r="E30" s="9">
        <f t="shared" si="0"/>
        <v>4.0785842082835702</v>
      </c>
      <c r="F30" s="9">
        <f>[1]vivienda!E52</f>
        <v>4.0932260859315477</v>
      </c>
      <c r="G30" s="9">
        <f>[1]vivienda!F52</f>
        <v>3.7933938747983627</v>
      </c>
      <c r="H30" s="9">
        <f>[1]vivienda!G52</f>
        <v>1.9740343959122655</v>
      </c>
      <c r="I30" s="9">
        <f>[1]vivienda!H52</f>
        <v>1.3365354475213898</v>
      </c>
      <c r="J30" s="9">
        <f>[1]vivienda!I52</f>
        <v>5.5811328768048716</v>
      </c>
      <c r="K30" s="9">
        <f>[1]vivienda!J52</f>
        <v>1.2675631194745103</v>
      </c>
      <c r="L30" s="9">
        <f>[1]vivienda!K52</f>
        <v>1.1263047980467356</v>
      </c>
      <c r="M30" s="9">
        <f>[1]vivienda!L52</f>
        <v>4.5660989135066758</v>
      </c>
      <c r="N30" s="25"/>
    </row>
    <row r="31" spans="1:14" x14ac:dyDescent="0.2">
      <c r="A31" s="16" t="s">
        <v>64</v>
      </c>
      <c r="B31" s="7">
        <f>[1]vivienda!C53</f>
        <v>401855.60687601764</v>
      </c>
      <c r="C31" s="7">
        <f>[1]vivienda!D53</f>
        <v>2429.668285194105</v>
      </c>
      <c r="D31" s="9">
        <f t="shared" si="1"/>
        <v>1.6532819459460266</v>
      </c>
      <c r="E31" s="9">
        <f t="shared" si="0"/>
        <v>0.60461226460969042</v>
      </c>
      <c r="F31" s="9">
        <f>[1]vivienda!E53</f>
        <v>3.5167534116992263</v>
      </c>
      <c r="G31" s="9">
        <f>[1]vivienda!F53</f>
        <v>4.5508426100887265</v>
      </c>
      <c r="H31" s="9">
        <f>[1]vivienda!G53</f>
        <v>2.1404479369533411</v>
      </c>
      <c r="I31" s="9">
        <f>[1]vivienda!H53</f>
        <v>0.88607635608926594</v>
      </c>
      <c r="J31" s="9">
        <f>[1]vivienda!I53</f>
        <v>4.4782359479984084</v>
      </c>
      <c r="K31" s="9">
        <f>[1]vivienda!J53</f>
        <v>1</v>
      </c>
      <c r="L31" s="9">
        <f>[1]vivienda!K53</f>
        <v>1</v>
      </c>
      <c r="M31" s="9">
        <f>[1]vivienda!L53</f>
        <v>4.4782359479984084</v>
      </c>
      <c r="N31" s="25"/>
    </row>
    <row r="32" spans="1:14" x14ac:dyDescent="0.2">
      <c r="A32" s="16" t="s">
        <v>65</v>
      </c>
      <c r="B32" s="7">
        <f>[1]vivienda!C54</f>
        <v>9570.8612021951303</v>
      </c>
      <c r="C32" s="7">
        <f>[1]vivienda!D54</f>
        <v>361.01803494173743</v>
      </c>
      <c r="D32" s="9">
        <f t="shared" si="1"/>
        <v>0.24565682606438724</v>
      </c>
      <c r="E32" s="9">
        <f t="shared" si="0"/>
        <v>3.7720538132862682</v>
      </c>
      <c r="F32" s="9">
        <f>[1]vivienda!E54</f>
        <v>3.6143469374583255</v>
      </c>
      <c r="G32" s="9">
        <f>[1]vivienda!F54</f>
        <v>4.3827859863224408</v>
      </c>
      <c r="H32" s="9">
        <f>[1]vivienda!G54</f>
        <v>2.1374478540762265</v>
      </c>
      <c r="I32" s="9">
        <f>[1]vivienda!H54</f>
        <v>1.0341447313384302</v>
      </c>
      <c r="J32" s="9">
        <f>[1]vivienda!I54</f>
        <v>6</v>
      </c>
      <c r="K32" s="9">
        <f>[1]vivienda!J54</f>
        <v>1</v>
      </c>
      <c r="L32" s="9">
        <f>[1]vivienda!K54</f>
        <v>1</v>
      </c>
      <c r="M32" s="9">
        <f>[1]vivienda!L54</f>
        <v>6</v>
      </c>
      <c r="N32" s="25"/>
    </row>
    <row r="33" spans="1:13" x14ac:dyDescent="0.2">
      <c r="A33" s="15"/>
      <c r="B33" s="7"/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">
      <c r="A34" s="30" t="s">
        <v>74</v>
      </c>
      <c r="B34" s="21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">
      <c r="A35" s="16" t="s">
        <v>66</v>
      </c>
      <c r="B35" s="7">
        <f>[1]vivienda!C56</f>
        <v>134335.72858966386</v>
      </c>
      <c r="C35" s="7">
        <f>[1]vivienda!D56</f>
        <v>10031.76394031826</v>
      </c>
      <c r="D35" s="9">
        <f t="shared" si="1"/>
        <v>6.8261722431774503</v>
      </c>
      <c r="E35" s="9">
        <f t="shared" si="0"/>
        <v>7.4676811937059977</v>
      </c>
      <c r="F35" s="9">
        <f>[1]vivienda!E56</f>
        <v>3.2905950119204568</v>
      </c>
      <c r="G35" s="9">
        <f>[1]vivienda!F56</f>
        <v>2.7765704924552477</v>
      </c>
      <c r="H35" s="9">
        <f>[1]vivienda!G56</f>
        <v>1.3229660956887479</v>
      </c>
      <c r="I35" s="9">
        <f>[1]vivienda!H56</f>
        <v>1.6697275566849281</v>
      </c>
      <c r="J35" s="9">
        <f>[1]vivienda!I56</f>
        <v>4.7657611854218143</v>
      </c>
      <c r="K35" s="9">
        <f>[1]vivienda!J56</f>
        <v>1.0640085503846262</v>
      </c>
      <c r="L35" s="9">
        <f>[1]vivienda!K56</f>
        <v>1.0359874930360735</v>
      </c>
      <c r="M35" s="9">
        <f>[1]vivienda!L56</f>
        <v>4.7036749777379532</v>
      </c>
    </row>
    <row r="36" spans="1:13" x14ac:dyDescent="0.2">
      <c r="A36" s="16" t="s">
        <v>67</v>
      </c>
      <c r="B36" s="7">
        <f>[1]vivienda!C57</f>
        <v>175343.50074549735</v>
      </c>
      <c r="C36" s="7">
        <f>[1]vivienda!D57</f>
        <v>20108.516719187766</v>
      </c>
      <c r="D36" s="9">
        <f t="shared" si="1"/>
        <v>13.682957403763876</v>
      </c>
      <c r="E36" s="9">
        <f t="shared" si="0"/>
        <v>11.468070748954824</v>
      </c>
      <c r="F36" s="9">
        <f>[1]vivienda!E57</f>
        <v>3.9193350171972177</v>
      </c>
      <c r="G36" s="9">
        <f>[1]vivienda!F57</f>
        <v>3.0183033593573687</v>
      </c>
      <c r="H36" s="9">
        <f>[1]vivienda!G57</f>
        <v>1.4302826376829982</v>
      </c>
      <c r="I36" s="9">
        <f>[1]vivienda!H57</f>
        <v>1.7514621042315945</v>
      </c>
      <c r="J36" s="9">
        <f>[1]vivienda!I57</f>
        <v>4.8286976860283293</v>
      </c>
      <c r="K36" s="9">
        <f>[1]vivienda!J57</f>
        <v>1.078860181274941</v>
      </c>
      <c r="L36" s="9">
        <f>[1]vivienda!K57</f>
        <v>1.0139791828807827</v>
      </c>
      <c r="M36" s="9">
        <f>[1]vivienda!L57</f>
        <v>4.5456974601256421</v>
      </c>
    </row>
    <row r="37" spans="1:13" x14ac:dyDescent="0.2">
      <c r="A37" s="16" t="s">
        <v>68</v>
      </c>
      <c r="B37" s="7">
        <f>[1]vivienda!C58</f>
        <v>426228.60830648011</v>
      </c>
      <c r="C37" s="7">
        <f>[1]vivienda!D58</f>
        <v>48929.148246881989</v>
      </c>
      <c r="D37" s="9">
        <f t="shared" si="1"/>
        <v>33.294124107408393</v>
      </c>
      <c r="E37" s="9">
        <f t="shared" si="0"/>
        <v>11.479555171411542</v>
      </c>
      <c r="F37" s="9">
        <f>[1]vivienda!E58</f>
        <v>4.5464990909026071</v>
      </c>
      <c r="G37" s="9">
        <f>[1]vivienda!F58</f>
        <v>3.3375423247736156</v>
      </c>
      <c r="H37" s="9">
        <f>[1]vivienda!G58</f>
        <v>1.7132395756803414</v>
      </c>
      <c r="I37" s="9">
        <f>[1]vivienda!H58</f>
        <v>1.7734181804196281</v>
      </c>
      <c r="J37" s="9">
        <f>[1]vivienda!I58</f>
        <v>5.8256879383355518</v>
      </c>
      <c r="K37" s="9">
        <f>[1]vivienda!J58</f>
        <v>1.2612196909324438</v>
      </c>
      <c r="L37" s="9">
        <f>[1]vivienda!K58</f>
        <v>1.102693869518075</v>
      </c>
      <c r="M37" s="9">
        <f>[1]vivienda!L58</f>
        <v>4.8508015066120471</v>
      </c>
    </row>
    <row r="38" spans="1:13" x14ac:dyDescent="0.2">
      <c r="A38" s="16" t="s">
        <v>69</v>
      </c>
      <c r="B38" s="7">
        <f>[1]vivienda!C59</f>
        <v>432092.1044015123</v>
      </c>
      <c r="C38" s="7">
        <f>[1]vivienda!D59</f>
        <v>29353.866614575516</v>
      </c>
      <c r="D38" s="9">
        <f t="shared" si="1"/>
        <v>19.974009626465723</v>
      </c>
      <c r="E38" s="9">
        <f t="shared" si="0"/>
        <v>6.7934281407972836</v>
      </c>
      <c r="F38" s="9">
        <f>[1]vivienda!E59</f>
        <v>4.862048941784928</v>
      </c>
      <c r="G38" s="9">
        <f>[1]vivienda!F59</f>
        <v>3.8689239976595613</v>
      </c>
      <c r="H38" s="9">
        <f>[1]vivienda!G59</f>
        <v>2.1143422273014605</v>
      </c>
      <c r="I38" s="9">
        <f>[1]vivienda!H59</f>
        <v>1.5486460528746901</v>
      </c>
      <c r="J38" s="9">
        <f>[1]vivienda!I59</f>
        <v>6.675799538438314</v>
      </c>
      <c r="K38" s="9">
        <f>[1]vivienda!J59</f>
        <v>1.4864458543125831</v>
      </c>
      <c r="L38" s="9">
        <f>[1]vivienda!K59</f>
        <v>1.2175471312707542</v>
      </c>
      <c r="M38" s="9">
        <f>[1]vivienda!L59</f>
        <v>4.7936337543500773</v>
      </c>
    </row>
    <row r="39" spans="1:13" x14ac:dyDescent="0.2">
      <c r="A39" s="23" t="s">
        <v>70</v>
      </c>
      <c r="B39" s="13">
        <f>[1]vivienda!C60</f>
        <v>824973.85005676106</v>
      </c>
      <c r="C39" s="13">
        <f>[1]vivienda!D60</f>
        <v>38537.015220458125</v>
      </c>
      <c r="D39" s="24">
        <f t="shared" si="1"/>
        <v>26.222736619184495</v>
      </c>
      <c r="E39" s="24">
        <f t="shared" si="0"/>
        <v>4.6713014258338781</v>
      </c>
      <c r="F39" s="24">
        <f>[1]vivienda!E60</f>
        <v>4.2991255449283345</v>
      </c>
      <c r="G39" s="24">
        <f>[1]vivienda!F60</f>
        <v>4.1263507820791796</v>
      </c>
      <c r="H39" s="24">
        <f>[1]vivienda!G60</f>
        <v>2.0859102067584701</v>
      </c>
      <c r="I39" s="24">
        <f>[1]vivienda!H60</f>
        <v>1.266747366287468</v>
      </c>
      <c r="J39" s="24">
        <f>[1]vivienda!I60</f>
        <v>7.003695914730752</v>
      </c>
      <c r="K39" s="24">
        <f>[1]vivienda!J60</f>
        <v>1.6103353391433468</v>
      </c>
      <c r="L39" s="24">
        <f>[1]vivienda!K60</f>
        <v>1.2520436116572713</v>
      </c>
      <c r="M39" s="24">
        <f>[1]vivienda!L60</f>
        <v>4.8085656489383792</v>
      </c>
    </row>
    <row r="40" spans="1:13" x14ac:dyDescent="0.2">
      <c r="A40" s="28" t="str">
        <f>[2]Resumen!A49</f>
        <v>Fuente: Instituto Nacional de Estadística (INE). LIV Encuesta Permanente de Hogares de Propósitos Múltiples, Junio 2016.</v>
      </c>
      <c r="B40" s="32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">
      <c r="A41" s="28" t="s">
        <v>27</v>
      </c>
    </row>
    <row r="42" spans="1:13" x14ac:dyDescent="0.2">
      <c r="A42" s="28" t="s">
        <v>28</v>
      </c>
    </row>
    <row r="43" spans="1:13" x14ac:dyDescent="0.2">
      <c r="A43" s="28" t="s">
        <v>39</v>
      </c>
      <c r="B43" s="2"/>
    </row>
  </sheetData>
  <mergeCells count="6">
    <mergeCell ref="A1:M1"/>
    <mergeCell ref="A3:A4"/>
    <mergeCell ref="C3:E3"/>
    <mergeCell ref="F3:I3"/>
    <mergeCell ref="J3:M3"/>
    <mergeCell ref="B3:B4"/>
  </mergeCells>
  <phoneticPr fontId="2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titulo</vt:lpstr>
      <vt:lpstr>Cuadro01</vt:lpstr>
      <vt:lpstr>Cuadro02</vt:lpstr>
      <vt:lpstr>Cuadro03</vt:lpstr>
      <vt:lpstr>Cuadro04</vt:lpstr>
      <vt:lpstr>titulo!Área_de_impresión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ine</cp:lastModifiedBy>
  <cp:lastPrinted>2011-01-20T16:13:25Z</cp:lastPrinted>
  <dcterms:created xsi:type="dcterms:W3CDTF">2006-11-11T21:47:16Z</dcterms:created>
  <dcterms:modified xsi:type="dcterms:W3CDTF">2016-08-16T18:19:55Z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